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135" yWindow="585" windowWidth="15525" windowHeight="8880" tabRatio="735" firstSheet="4" activeTab="10"/>
  </bookViews>
  <sheets>
    <sheet name="Januar 2013" sheetId="1" r:id="rId1"/>
    <sheet name="Februar 2013" sheetId="2" r:id="rId2"/>
    <sheet name="März 2013" sheetId="3" r:id="rId3"/>
    <sheet name="April 2013" sheetId="4" r:id="rId4"/>
    <sheet name="Mai 2013" sheetId="5" r:id="rId5"/>
    <sheet name="Juni 2013" sheetId="6" r:id="rId6"/>
    <sheet name="Juli 2013" sheetId="7" r:id="rId7"/>
    <sheet name="August 2013" sheetId="8" r:id="rId8"/>
    <sheet name="September 2013" sheetId="9" r:id="rId9"/>
    <sheet name="Oktober 2013" sheetId="10" r:id="rId10"/>
    <sheet name="November 2013" sheetId="11" r:id="rId11"/>
    <sheet name="Dezember 2013" sheetId="12" r:id="rId12"/>
    <sheet name="Tabelle2" sheetId="13" r:id="rId13"/>
  </sheets>
  <definedNames>
    <definedName name="Entwurmung" localSheetId="3">'April 2013'!$I$1</definedName>
    <definedName name="Entwurmung" localSheetId="7">'August 2013'!$I$1</definedName>
    <definedName name="Entwurmung" localSheetId="11">'Dezember 2013'!$I$1</definedName>
    <definedName name="Entwurmung" localSheetId="1">'Februar 2013'!$I$1</definedName>
    <definedName name="Entwurmung" localSheetId="0">'Januar 2013'!$I$1</definedName>
    <definedName name="Entwurmung" localSheetId="6">'Juli 2013'!$I$1</definedName>
    <definedName name="Entwurmung" localSheetId="5">'Juni 2013'!$I$1</definedName>
    <definedName name="Entwurmung" localSheetId="4">'Mai 2013'!$I$1</definedName>
    <definedName name="Entwurmung" localSheetId="2">'März 2013'!$I$1</definedName>
    <definedName name="Entwurmung" localSheetId="10">'November 2013'!$I$1</definedName>
    <definedName name="Entwurmung" localSheetId="9">'Oktober 2013'!$I$1</definedName>
    <definedName name="Entwurmung" localSheetId="8">'September 2013'!$I$1</definedName>
    <definedName name="Entwurmung">#REF!</definedName>
    <definedName name="Futter" localSheetId="3">'April 2013'!$E$1</definedName>
    <definedName name="Futter" localSheetId="7">'August 2013'!$E$1</definedName>
    <definedName name="Futter" localSheetId="11">'Dezember 2013'!$E$1</definedName>
    <definedName name="Futter" localSheetId="1">'Februar 2013'!$E$1</definedName>
    <definedName name="Futter" localSheetId="0">'Januar 2013'!$E$1</definedName>
    <definedName name="Futter" localSheetId="6">'Juli 2013'!$E$1</definedName>
    <definedName name="Futter" localSheetId="5">'Juni 2013'!$E$1</definedName>
    <definedName name="Futter" localSheetId="4">'Mai 2013'!$E$1</definedName>
    <definedName name="Futter" localSheetId="2">'März 2013'!$E$1</definedName>
    <definedName name="Futter" localSheetId="10">'November 2013'!$E$1</definedName>
    <definedName name="Futter" localSheetId="9">'Oktober 2013'!$E$1</definedName>
    <definedName name="Futter" localSheetId="8">'September 2013'!$E$1</definedName>
    <definedName name="Futter">#REF!</definedName>
    <definedName name="Impfung" localSheetId="3">'April 2013'!$G$1</definedName>
    <definedName name="Impfung" localSheetId="7">'August 2013'!$G$1</definedName>
    <definedName name="Impfung" localSheetId="11">'Dezember 2013'!$G$1</definedName>
    <definedName name="Impfung" localSheetId="1">'Februar 2013'!$G$1</definedName>
    <definedName name="Impfung" localSheetId="0">'Januar 2013'!$G$1</definedName>
    <definedName name="Impfung" localSheetId="6">'Juli 2013'!$G$1</definedName>
    <definedName name="Impfung" localSheetId="5">'Juni 2013'!$G$1</definedName>
    <definedName name="Impfung" localSheetId="4">'Mai 2013'!$G$1</definedName>
    <definedName name="Impfung" localSheetId="2">'März 2013'!$G$1</definedName>
    <definedName name="Impfung" localSheetId="10">'November 2013'!$G$1</definedName>
    <definedName name="Impfung" localSheetId="9">'Oktober 2013'!$G$1</definedName>
    <definedName name="Impfung" localSheetId="8">'September 2013'!$G$1</definedName>
    <definedName name="Impfung">#REF!</definedName>
    <definedName name="Kastr.Rüde" localSheetId="3">'April 2013'!#REF!</definedName>
    <definedName name="Kastr.Rüde" localSheetId="7">'August 2013'!#REF!</definedName>
    <definedName name="Kastr.Rüde" localSheetId="11">'Dezember 2013'!#REF!</definedName>
    <definedName name="Kastr.Rüde" localSheetId="1">'Februar 2013'!#REF!</definedName>
    <definedName name="Kastr.Rüde" localSheetId="0">'Januar 2013'!#REF!</definedName>
    <definedName name="Kastr.Rüde" localSheetId="6">'Juli 2013'!#REF!</definedName>
    <definedName name="Kastr.Rüde" localSheetId="5">'Juni 2013'!#REF!</definedName>
    <definedName name="Kastr.Rüde" localSheetId="4">'Mai 2013'!#REF!</definedName>
    <definedName name="Kastr.Rüde" localSheetId="2">'März 2013'!#REF!</definedName>
    <definedName name="Kastr.Rüde" localSheetId="10">'November 2013'!#REF!</definedName>
    <definedName name="Kastr.Rüde" localSheetId="9">'Oktober 2013'!#REF!</definedName>
    <definedName name="Kastr.Rüde" localSheetId="8">'September 2013'!#REF!</definedName>
    <definedName name="Kastr.Rüde">#REF!</definedName>
    <definedName name="KastrHündin" localSheetId="3">'April 2013'!#REF!</definedName>
    <definedName name="KastrHündin" localSheetId="7">'August 2013'!#REF!</definedName>
    <definedName name="KastrHündin" localSheetId="11">'Dezember 2013'!#REF!</definedName>
    <definedName name="KastrHündin" localSheetId="1">'Februar 2013'!#REF!</definedName>
    <definedName name="KastrHündin" localSheetId="0">'Januar 2013'!#REF!</definedName>
    <definedName name="KastrHündin" localSheetId="6">'Juli 2013'!#REF!</definedName>
    <definedName name="KastrHündin" localSheetId="5">'Juni 2013'!#REF!</definedName>
    <definedName name="KastrHündin" localSheetId="4">'Mai 2013'!#REF!</definedName>
    <definedName name="KastrHündin" localSheetId="2">'März 2013'!#REF!</definedName>
    <definedName name="KastrHündin" localSheetId="10">'November 2013'!#REF!</definedName>
    <definedName name="KastrHündin" localSheetId="9">'Oktober 2013'!#REF!</definedName>
    <definedName name="KastrHündin" localSheetId="8">'September 2013'!#REF!</definedName>
    <definedName name="KastrHündin">#REF!</definedName>
    <definedName name="KastrRüde" localSheetId="3">'April 2013'!$M$1</definedName>
    <definedName name="KastrRüde" localSheetId="7">'August 2013'!$M$1</definedName>
    <definedName name="KastrRüde" localSheetId="11">'Dezember 2013'!$M$1</definedName>
    <definedName name="KastrRüde" localSheetId="1">'Februar 2013'!$M$1</definedName>
    <definedName name="KastrRüde" localSheetId="0">'Januar 2013'!$M$1</definedName>
    <definedName name="KastrRüde" localSheetId="6">'Juli 2013'!$M$1</definedName>
    <definedName name="KastrRüde" localSheetId="5">'Juni 2013'!$M$1</definedName>
    <definedName name="KastrRüde" localSheetId="4">'Mai 2013'!$M$1</definedName>
    <definedName name="KastrRüde" localSheetId="2">'März 2013'!$M$1</definedName>
    <definedName name="KastrRüde" localSheetId="10">'November 2013'!$M$1</definedName>
    <definedName name="KastrRüde" localSheetId="9">'Oktober 2013'!$M$1</definedName>
    <definedName name="KastrRüde" localSheetId="8">'September 2013'!$M$1</definedName>
    <definedName name="KastrRüde">#REF!</definedName>
    <definedName name="Parasiten" localSheetId="3">'April 2013'!$K$1</definedName>
    <definedName name="Parasiten" localSheetId="7">'August 2013'!$K$1</definedName>
    <definedName name="Parasiten" localSheetId="11">'Dezember 2013'!$K$1</definedName>
    <definedName name="Parasiten" localSheetId="1">'Februar 2013'!$K$1</definedName>
    <definedName name="Parasiten" localSheetId="0">'Januar 2013'!$K$1</definedName>
    <definedName name="Parasiten" localSheetId="6">'Juli 2013'!$K$1</definedName>
    <definedName name="Parasiten" localSheetId="5">'Juni 2013'!$K$1</definedName>
    <definedName name="Parasiten" localSheetId="4">'Mai 2013'!$K$1</definedName>
    <definedName name="Parasiten" localSheetId="2">'März 2013'!$K$1</definedName>
    <definedName name="Parasiten" localSheetId="10">'November 2013'!$K$1</definedName>
    <definedName name="Parasiten" localSheetId="9">'Oktober 2013'!$K$1</definedName>
    <definedName name="Parasiten" localSheetId="8">'September 2013'!$K$1</definedName>
    <definedName name="Parasiten">#REF!</definedName>
  </definedNames>
  <calcPr fullCalcOnLoad="1"/>
</workbook>
</file>

<file path=xl/sharedStrings.xml><?xml version="1.0" encoding="utf-8"?>
<sst xmlns="http://schemas.openxmlformats.org/spreadsheetml/2006/main" count="1014" uniqueCount="303">
  <si>
    <t xml:space="preserve"> Futter</t>
  </si>
  <si>
    <t xml:space="preserve"> Impfung</t>
  </si>
  <si>
    <t>Entwurmung</t>
  </si>
  <si>
    <t>Parasiten</t>
  </si>
  <si>
    <t>Kastr.Rüde</t>
  </si>
  <si>
    <t>Anz.</t>
  </si>
  <si>
    <t>Sonstiges</t>
  </si>
  <si>
    <t>fr. Verfüg.</t>
  </si>
  <si>
    <t>Summe:</t>
  </si>
  <si>
    <t>Datum:</t>
  </si>
  <si>
    <t>Spender:</t>
  </si>
  <si>
    <t>Z-Art:</t>
  </si>
  <si>
    <t>Gesamt:</t>
  </si>
  <si>
    <t>Summe</t>
  </si>
  <si>
    <t>08.01.</t>
  </si>
  <si>
    <t>A. Stutzbecher</t>
  </si>
  <si>
    <t>C. Keil</t>
  </si>
  <si>
    <t>BP</t>
  </si>
  <si>
    <t>20.01.</t>
  </si>
  <si>
    <t>I. Lorente</t>
  </si>
  <si>
    <t>24.01.</t>
  </si>
  <si>
    <t>Anonym</t>
  </si>
  <si>
    <t>25.01.</t>
  </si>
  <si>
    <t>Gaby</t>
  </si>
  <si>
    <t>Swissi</t>
  </si>
  <si>
    <t>26.01.</t>
  </si>
  <si>
    <t>S. Pojda</t>
  </si>
  <si>
    <t>D. Wolf</t>
  </si>
  <si>
    <t>27.01.</t>
  </si>
  <si>
    <t>30.01.</t>
  </si>
  <si>
    <t>V. Rott</t>
  </si>
  <si>
    <t>PP</t>
  </si>
  <si>
    <t>31.01.</t>
  </si>
  <si>
    <t>Steffi</t>
  </si>
  <si>
    <t>K. Buxbaum</t>
  </si>
  <si>
    <t>GS</t>
  </si>
  <si>
    <t>04.02.</t>
  </si>
  <si>
    <t>G. Stockmann</t>
  </si>
  <si>
    <t>S. Hannappel</t>
  </si>
  <si>
    <t>DG</t>
  </si>
  <si>
    <t>06.02.</t>
  </si>
  <si>
    <t>C. Pütz</t>
  </si>
  <si>
    <t>M. Kettner</t>
  </si>
  <si>
    <t>10.02.</t>
  </si>
  <si>
    <t>12.02.</t>
  </si>
  <si>
    <t>A. Lindenberg</t>
  </si>
  <si>
    <t>Molly+Noris</t>
  </si>
  <si>
    <t>13.02.</t>
  </si>
  <si>
    <t>K. Haas</t>
  </si>
  <si>
    <t>Ausreisegeld</t>
  </si>
  <si>
    <t>Fam. Herchenbach</t>
  </si>
  <si>
    <t>Autorate</t>
  </si>
  <si>
    <t>V. v. Zittwitz</t>
  </si>
  <si>
    <t>R. Müller</t>
  </si>
  <si>
    <t>Michael</t>
  </si>
  <si>
    <t>15.02.</t>
  </si>
  <si>
    <t>21.02.</t>
  </si>
  <si>
    <t>23.02.</t>
  </si>
  <si>
    <t>25.02.</t>
  </si>
  <si>
    <t>M. Lutsch</t>
  </si>
  <si>
    <t>26.02.</t>
  </si>
  <si>
    <t>Anita</t>
  </si>
  <si>
    <t>27.02.</t>
  </si>
  <si>
    <t>01.03.</t>
  </si>
  <si>
    <t>Dagmar</t>
  </si>
  <si>
    <t>04.03.</t>
  </si>
  <si>
    <t>06.03.</t>
  </si>
  <si>
    <t>M. Roth</t>
  </si>
  <si>
    <t>07.03.</t>
  </si>
  <si>
    <t>A. Gabriel</t>
  </si>
  <si>
    <t>Ausreise</t>
  </si>
  <si>
    <t>A. Herchenbach</t>
  </si>
  <si>
    <t>10.03.</t>
  </si>
  <si>
    <t>12.03.</t>
  </si>
  <si>
    <t>Noris</t>
  </si>
  <si>
    <t>Ausgaben:</t>
  </si>
  <si>
    <t>15.03.</t>
  </si>
  <si>
    <t>Andrea S.</t>
  </si>
  <si>
    <t>18.03.</t>
  </si>
  <si>
    <t>22.03.</t>
  </si>
  <si>
    <t>Kastration</t>
  </si>
  <si>
    <t>Zuschuss aus Dosen</t>
  </si>
  <si>
    <t>Übertrag</t>
  </si>
  <si>
    <t>Futterbestellung</t>
  </si>
  <si>
    <t>Überweisung an Norica</t>
  </si>
  <si>
    <t>Gesamt Futter:</t>
  </si>
  <si>
    <t>Übertrag Futter:</t>
  </si>
  <si>
    <t>Futterbestellung:</t>
  </si>
  <si>
    <t>aus Osteraktion</t>
  </si>
  <si>
    <t>Überweisung Norica</t>
  </si>
  <si>
    <t>Gesamt</t>
  </si>
  <si>
    <t>Übertrag:</t>
  </si>
  <si>
    <t>26.03.</t>
  </si>
  <si>
    <t>01.04.</t>
  </si>
  <si>
    <t>02.04.</t>
  </si>
  <si>
    <t>03.04.</t>
  </si>
  <si>
    <t>04.04.</t>
  </si>
  <si>
    <t>K.Trautmann</t>
  </si>
  <si>
    <t>05.04.</t>
  </si>
  <si>
    <t>10.04.</t>
  </si>
  <si>
    <t>12.04.</t>
  </si>
  <si>
    <t>A. Genath</t>
  </si>
  <si>
    <t>14.04.</t>
  </si>
  <si>
    <t>A. Lange</t>
  </si>
  <si>
    <t>15.04.</t>
  </si>
  <si>
    <t>R. Kristina</t>
  </si>
  <si>
    <t>P. Hohmann</t>
  </si>
  <si>
    <t>Rosi</t>
  </si>
  <si>
    <t>16.04.</t>
  </si>
  <si>
    <t>18.04.</t>
  </si>
  <si>
    <t>S. Busch</t>
  </si>
  <si>
    <t>Norica/Rosi</t>
  </si>
  <si>
    <t>Norica/Sheela</t>
  </si>
  <si>
    <t>Sheela</t>
  </si>
  <si>
    <t>21.04.</t>
  </si>
  <si>
    <t>K. Trautmann</t>
  </si>
  <si>
    <t>24.04.</t>
  </si>
  <si>
    <t>29.04.</t>
  </si>
  <si>
    <t>30.04.</t>
  </si>
  <si>
    <t>01.05.</t>
  </si>
  <si>
    <t>S. Gerhard</t>
  </si>
  <si>
    <t>04.05.</t>
  </si>
  <si>
    <t>10.05.</t>
  </si>
  <si>
    <t>N. Hohmann</t>
  </si>
  <si>
    <t>TA/Jessi</t>
  </si>
  <si>
    <t>D. Weber</t>
  </si>
  <si>
    <t>E. Schulze</t>
  </si>
  <si>
    <t>11.05.</t>
  </si>
  <si>
    <t>Christia F.</t>
  </si>
  <si>
    <t>12.05.</t>
  </si>
  <si>
    <t>13.05.</t>
  </si>
  <si>
    <t>A. Busch</t>
  </si>
  <si>
    <t>Ausgaben</t>
  </si>
  <si>
    <t>Trockenfutter, Dosenfutter</t>
  </si>
  <si>
    <t>Trockenfutter f.  Welpen</t>
  </si>
  <si>
    <t>15.05.</t>
  </si>
  <si>
    <t>16.05.</t>
  </si>
  <si>
    <t>Überw. Norica f. Rosi</t>
  </si>
  <si>
    <t>19.05.</t>
  </si>
  <si>
    <t>J. Amberg</t>
  </si>
  <si>
    <t>25.05.</t>
  </si>
  <si>
    <t xml:space="preserve">TA/Jessi </t>
  </si>
  <si>
    <t>28.05.</t>
  </si>
  <si>
    <t>Transport July/Karla</t>
  </si>
  <si>
    <t>"neue" Welpen</t>
  </si>
  <si>
    <t xml:space="preserve">Überw. Norica f. Joly &amp; Karla </t>
  </si>
  <si>
    <t>M.V.-Vatteroth</t>
  </si>
  <si>
    <t>29.05.</t>
  </si>
  <si>
    <t>M. Feß</t>
  </si>
  <si>
    <t>30.05.</t>
  </si>
  <si>
    <t>31.05.</t>
  </si>
  <si>
    <t>Gesamt einzel:</t>
  </si>
  <si>
    <t>beides zu Futter</t>
  </si>
  <si>
    <t>(Aus "Frei" und Welpen)</t>
  </si>
  <si>
    <t>Umbuchung aus 
Zweckungebundene Spenden</t>
  </si>
  <si>
    <t>GESAMT</t>
  </si>
  <si>
    <t>U. Lück</t>
  </si>
  <si>
    <t>01.06.</t>
  </si>
  <si>
    <t>03.06.</t>
  </si>
  <si>
    <t>A. Irion</t>
  </si>
  <si>
    <t>04.06.</t>
  </si>
  <si>
    <t>05.06.</t>
  </si>
  <si>
    <t>06.06.</t>
  </si>
  <si>
    <t>Dshini</t>
  </si>
  <si>
    <t>für Noris</t>
  </si>
  <si>
    <t>für Nela</t>
  </si>
  <si>
    <t>Überweisung Dshini Norica Nela/Noris</t>
  </si>
  <si>
    <t>09.06.</t>
  </si>
  <si>
    <t>E. Fromme</t>
  </si>
  <si>
    <t>07.06.</t>
  </si>
  <si>
    <t>10.06.</t>
  </si>
  <si>
    <t>11.06.</t>
  </si>
  <si>
    <t>Ausreise/Welpen</t>
  </si>
  <si>
    <t>für Rosi</t>
  </si>
  <si>
    <t>Überweisung Norica/Rosi</t>
  </si>
  <si>
    <t>Futter</t>
  </si>
  <si>
    <t>15.06.</t>
  </si>
  <si>
    <t>17.06.</t>
  </si>
  <si>
    <t>Ausreise Rosi</t>
  </si>
  <si>
    <t>23.06.</t>
  </si>
  <si>
    <t>D. Sieger</t>
  </si>
  <si>
    <t>28.06.</t>
  </si>
  <si>
    <t>F. Gaertner</t>
  </si>
  <si>
    <t>A + H Volturana</t>
  </si>
  <si>
    <t>C. Peters</t>
  </si>
  <si>
    <t>30.06.</t>
  </si>
  <si>
    <t>S. Rook</t>
  </si>
  <si>
    <t>für Candy</t>
  </si>
  <si>
    <t>Überweisung Norica/Candy</t>
  </si>
  <si>
    <t>02.07.</t>
  </si>
  <si>
    <t>VF / Betty, Mira</t>
  </si>
  <si>
    <t>03.07.</t>
  </si>
  <si>
    <t>S. Terlinden</t>
  </si>
  <si>
    <t>04.07.</t>
  </si>
  <si>
    <t>05.07.</t>
  </si>
  <si>
    <t>10.07.</t>
  </si>
  <si>
    <t>VF / Destiny</t>
  </si>
  <si>
    <t>12.07.</t>
  </si>
  <si>
    <t>Überweisung Norica/TA Jessi (€ 482,- aus UE-Liste)</t>
  </si>
  <si>
    <t>VF / Paul</t>
  </si>
  <si>
    <t>M. Creutzburg</t>
  </si>
  <si>
    <t>S. Wechseler</t>
  </si>
  <si>
    <t>VF / Codry</t>
  </si>
  <si>
    <t>G. Wechseler</t>
  </si>
  <si>
    <t>VF / Kevin</t>
  </si>
  <si>
    <t>13.07.</t>
  </si>
  <si>
    <t>14.07.</t>
  </si>
  <si>
    <t>M. Trefzer</t>
  </si>
  <si>
    <t>15.07.</t>
  </si>
  <si>
    <t>M. Irion</t>
  </si>
  <si>
    <t>LS</t>
  </si>
  <si>
    <t>VF / Jessi</t>
  </si>
  <si>
    <t>C. Fölsch</t>
  </si>
  <si>
    <t>VF / Kongo</t>
  </si>
  <si>
    <t>H. Weber</t>
  </si>
  <si>
    <t>VF / Hope</t>
  </si>
  <si>
    <t>A. Herrchenbach</t>
  </si>
  <si>
    <t>VF / Britty, Alma, Nina, Fram, Dolly</t>
  </si>
  <si>
    <t>S. Henscheid</t>
  </si>
  <si>
    <t>VF / Penny</t>
  </si>
  <si>
    <t>16.07.</t>
  </si>
  <si>
    <t>Ausreise Suzie</t>
  </si>
  <si>
    <t>Überweisung Norica Ausreise Suzie</t>
  </si>
  <si>
    <t>I. Suffa-Pyrires</t>
  </si>
  <si>
    <t>VF / Alis</t>
  </si>
  <si>
    <t>A. Volturana</t>
  </si>
  <si>
    <t>VF / Smiley</t>
  </si>
  <si>
    <t>17.05.</t>
  </si>
  <si>
    <t>VF / Molly</t>
  </si>
  <si>
    <t>23.07.</t>
  </si>
  <si>
    <t>Fam. Volturana</t>
  </si>
  <si>
    <t>für Hündin im PS</t>
  </si>
  <si>
    <t>Überweisung Norica / PS-Hündin</t>
  </si>
  <si>
    <t>26.07.</t>
  </si>
  <si>
    <t>29.07.</t>
  </si>
  <si>
    <t>für Welpen</t>
  </si>
  <si>
    <t>Überweisung Norica / Welpen</t>
  </si>
  <si>
    <t>31.07.</t>
  </si>
  <si>
    <t>01.08.</t>
  </si>
  <si>
    <t>VF / Solo</t>
  </si>
  <si>
    <t>S. Rassloff-Wenz</t>
  </si>
  <si>
    <t>VF / Joy</t>
  </si>
  <si>
    <t>VF / Shella</t>
  </si>
  <si>
    <t>VF / Black Betty</t>
  </si>
  <si>
    <t>VF / Britty, Alma, Nina, Dolly, Fram, Sherlock</t>
  </si>
  <si>
    <t>02.08.</t>
  </si>
  <si>
    <t>VF / Lucky</t>
  </si>
  <si>
    <t>05.08.</t>
  </si>
  <si>
    <t>E. Haupt</t>
  </si>
  <si>
    <t>06.08.</t>
  </si>
  <si>
    <t>VF / Black Betty, Mira, Hope</t>
  </si>
  <si>
    <t>07.08.</t>
  </si>
  <si>
    <t>G + S Wechseler</t>
  </si>
  <si>
    <t>VF / Codry, Kevin</t>
  </si>
  <si>
    <t>10.08.</t>
  </si>
  <si>
    <t>12.08.</t>
  </si>
  <si>
    <t>15.08.</t>
  </si>
  <si>
    <t>16.08.</t>
  </si>
  <si>
    <t>I. Suffa-Pyrites</t>
  </si>
  <si>
    <t>19.08.</t>
  </si>
  <si>
    <t>26.08.</t>
  </si>
  <si>
    <t>Puppys</t>
  </si>
  <si>
    <t>Überweisung an Norica for the Puppys</t>
  </si>
  <si>
    <t>27.08.</t>
  </si>
  <si>
    <t>02.09.</t>
  </si>
  <si>
    <t>Busch S.</t>
  </si>
  <si>
    <t>Rassloff-W. S.</t>
  </si>
  <si>
    <t>Futterlieferung vom 26.08.</t>
  </si>
  <si>
    <t>Futterlieferung vom 31.08.</t>
  </si>
  <si>
    <t>Herrchenbach A.</t>
  </si>
  <si>
    <t>Henscheid S.</t>
  </si>
  <si>
    <t>K. Müller</t>
  </si>
  <si>
    <t>VF / Joschi</t>
  </si>
  <si>
    <t>03.09.</t>
  </si>
  <si>
    <t>Haupt E.</t>
  </si>
  <si>
    <t>04.09.</t>
  </si>
  <si>
    <t>Fam. Wechseler</t>
  </si>
  <si>
    <t>05.09.</t>
  </si>
  <si>
    <t>Hannappel S.</t>
  </si>
  <si>
    <t>VF / Old Betty, Mira, Hope</t>
  </si>
  <si>
    <t>06.09.</t>
  </si>
  <si>
    <t>Creutzburg M.</t>
  </si>
  <si>
    <t>H. Volturana</t>
  </si>
  <si>
    <t>16.09.</t>
  </si>
  <si>
    <t>Irion M.</t>
  </si>
  <si>
    <t>VF / Jessy</t>
  </si>
  <si>
    <t>17.09.</t>
  </si>
  <si>
    <t>Lindenberg A.</t>
  </si>
  <si>
    <t>Suffa-Pyrites I.</t>
  </si>
  <si>
    <t>26.09.</t>
  </si>
  <si>
    <t>Fölsch C.</t>
  </si>
  <si>
    <t>01.10.</t>
  </si>
  <si>
    <t>Rassloff-Wenz S.</t>
  </si>
  <si>
    <t>VF / Britty, Alma, Dolly, Fram, Sherlock,</t>
  </si>
  <si>
    <t>07.10.</t>
  </si>
  <si>
    <t>VF / Yogi</t>
  </si>
  <si>
    <t>VF / Betty, Mira, Hope</t>
  </si>
  <si>
    <t>16.10.</t>
  </si>
  <si>
    <t>Suffa-Pyritis I.</t>
  </si>
  <si>
    <t>17.10.</t>
  </si>
  <si>
    <t>29.10.</t>
  </si>
  <si>
    <t>01.11.</t>
  </si>
  <si>
    <t>aus Dez. 13 v. C. Peters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</si>
</sst>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€&quot;"/>
    <numFmt numFmtId="173" formatCode="#,##0.0"/>
    <numFmt numFmtId="174" formatCode="#,##0.00\ _€"/>
    <numFmt numFmtId="175" formatCode="mmm\ yyyy"/>
    <numFmt numFmtId="176" formatCode="_-* #,##0.00\ [$€-407]_-;\-* #,##0.00\ [$€-407]_-;_-* &quot;-&quot;??\ [$€-407]_-;_-@_-"/>
    <numFmt numFmtId="177" formatCode="[$€-2]\ #,##0;[Red]\-[$€-2]\ #,##0"/>
    <numFmt numFmtId="178" formatCode="#,##0.00\ [$€-1];\-#,##0.00\ [$€-1]"/>
    <numFmt numFmtId="179" formatCode="#,##0.00\ [$€-1]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2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3" borderId="9" applyNumberFormat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0" fontId="3" fillId="8" borderId="0" xfId="0" applyFont="1" applyFill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0" fontId="3" fillId="2" borderId="0" xfId="0" applyFont="1" applyFill="1" applyAlignment="1">
      <alignment/>
    </xf>
    <xf numFmtId="0" fontId="0" fillId="15" borderId="0" xfId="0" applyFill="1" applyAlignment="1">
      <alignment/>
    </xf>
    <xf numFmtId="0" fontId="3" fillId="15" borderId="0" xfId="0" applyFont="1" applyFill="1" applyAlignment="1">
      <alignment/>
    </xf>
    <xf numFmtId="0" fontId="3" fillId="9" borderId="0" xfId="0" applyFont="1" applyFill="1" applyAlignment="1">
      <alignment/>
    </xf>
    <xf numFmtId="0" fontId="0" fillId="9" borderId="0" xfId="0" applyFill="1" applyAlignment="1">
      <alignment/>
    </xf>
    <xf numFmtId="172" fontId="3" fillId="3" borderId="0" xfId="0" applyNumberFormat="1" applyFont="1" applyFill="1" applyAlignment="1">
      <alignment/>
    </xf>
    <xf numFmtId="172" fontId="0" fillId="3" borderId="0" xfId="0" applyNumberFormat="1" applyFill="1" applyAlignment="1">
      <alignment/>
    </xf>
    <xf numFmtId="172" fontId="3" fillId="4" borderId="0" xfId="0" applyNumberFormat="1" applyFont="1" applyFill="1" applyAlignment="1">
      <alignment/>
    </xf>
    <xf numFmtId="172" fontId="0" fillId="4" borderId="0" xfId="0" applyNumberFormat="1" applyFill="1" applyAlignment="1">
      <alignment/>
    </xf>
    <xf numFmtId="0" fontId="0" fillId="2" borderId="0" xfId="0" applyFont="1" applyFill="1" applyAlignment="1">
      <alignment/>
    </xf>
    <xf numFmtId="0" fontId="0" fillId="8" borderId="0" xfId="0" applyFont="1" applyFill="1" applyAlignment="1">
      <alignment/>
    </xf>
    <xf numFmtId="172" fontId="3" fillId="2" borderId="0" xfId="0" applyNumberFormat="1" applyFont="1" applyFill="1" applyAlignment="1">
      <alignment/>
    </xf>
    <xf numFmtId="172" fontId="0" fillId="2" borderId="0" xfId="0" applyNumberFormat="1" applyFont="1" applyFill="1" applyAlignment="1">
      <alignment/>
    </xf>
    <xf numFmtId="1" fontId="3" fillId="9" borderId="0" xfId="0" applyNumberFormat="1" applyFont="1" applyFill="1" applyAlignment="1">
      <alignment/>
    </xf>
    <xf numFmtId="0" fontId="0" fillId="6" borderId="0" xfId="0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15" borderId="0" xfId="0" applyFont="1" applyFill="1" applyAlignment="1">
      <alignment horizontal="left"/>
    </xf>
    <xf numFmtId="177" fontId="3" fillId="11" borderId="0" xfId="0" applyNumberFormat="1" applyFont="1" applyFill="1" applyAlignment="1">
      <alignment horizontal="center"/>
    </xf>
    <xf numFmtId="0" fontId="3" fillId="11" borderId="0" xfId="0" applyFont="1" applyFill="1" applyAlignment="1">
      <alignment/>
    </xf>
    <xf numFmtId="172" fontId="0" fillId="11" borderId="0" xfId="0" applyNumberFormat="1" applyFill="1" applyAlignment="1">
      <alignment/>
    </xf>
    <xf numFmtId="172" fontId="3" fillId="11" borderId="0" xfId="0" applyNumberFormat="1" applyFont="1" applyFill="1" applyAlignment="1">
      <alignment/>
    </xf>
    <xf numFmtId="0" fontId="0" fillId="11" borderId="0" xfId="0" applyFill="1" applyAlignment="1">
      <alignment/>
    </xf>
    <xf numFmtId="177" fontId="3" fillId="2" borderId="0" xfId="0" applyNumberFormat="1" applyFont="1" applyFill="1" applyAlignment="1">
      <alignment horizontal="center"/>
    </xf>
    <xf numFmtId="0" fontId="3" fillId="9" borderId="0" xfId="0" applyFont="1" applyFill="1" applyAlignment="1">
      <alignment horizontal="left"/>
    </xf>
    <xf numFmtId="177" fontId="3" fillId="3" borderId="0" xfId="0" applyNumberFormat="1" applyFont="1" applyFill="1" applyAlignment="1">
      <alignment horizontal="center"/>
    </xf>
    <xf numFmtId="177" fontId="3" fillId="4" borderId="0" xfId="0" applyNumberFormat="1" applyFont="1" applyFill="1" applyAlignment="1">
      <alignment horizontal="center"/>
    </xf>
    <xf numFmtId="0" fontId="3" fillId="6" borderId="0" xfId="0" applyFont="1" applyFill="1" applyAlignment="1">
      <alignment/>
    </xf>
    <xf numFmtId="177" fontId="3" fillId="6" borderId="0" xfId="0" applyNumberFormat="1" applyFont="1" applyFill="1" applyAlignment="1">
      <alignment horizontal="center"/>
    </xf>
    <xf numFmtId="0" fontId="3" fillId="6" borderId="0" xfId="0" applyNumberFormat="1" applyFont="1" applyFill="1" applyAlignment="1">
      <alignment/>
    </xf>
    <xf numFmtId="172" fontId="0" fillId="6" borderId="0" xfId="0" applyNumberFormat="1" applyFill="1" applyAlignment="1">
      <alignment/>
    </xf>
    <xf numFmtId="172" fontId="3" fillId="6" borderId="0" xfId="0" applyNumberFormat="1" applyFont="1" applyFill="1" applyAlignment="1">
      <alignment/>
    </xf>
    <xf numFmtId="172" fontId="3" fillId="8" borderId="0" xfId="0" applyNumberFormat="1" applyFont="1" applyFill="1" applyAlignment="1">
      <alignment horizontal="left"/>
    </xf>
    <xf numFmtId="172" fontId="3" fillId="8" borderId="0" xfId="0" applyNumberFormat="1" applyFont="1" applyFill="1" applyAlignment="1">
      <alignment/>
    </xf>
    <xf numFmtId="172" fontId="0" fillId="8" borderId="0" xfId="0" applyNumberFormat="1" applyFill="1" applyAlignment="1">
      <alignment/>
    </xf>
    <xf numFmtId="0" fontId="0" fillId="8" borderId="0" xfId="0" applyFill="1" applyAlignment="1">
      <alignment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0" fillId="14" borderId="0" xfId="0" applyFill="1" applyAlignment="1">
      <alignment/>
    </xf>
    <xf numFmtId="0" fontId="3" fillId="18" borderId="0" xfId="0" applyFont="1" applyFill="1" applyAlignment="1">
      <alignment horizontal="left"/>
    </xf>
    <xf numFmtId="0" fontId="3" fillId="18" borderId="0" xfId="0" applyFont="1" applyFill="1" applyAlignment="1">
      <alignment/>
    </xf>
    <xf numFmtId="0" fontId="0" fillId="18" borderId="0" xfId="0" applyFill="1" applyAlignment="1">
      <alignment/>
    </xf>
    <xf numFmtId="0" fontId="3" fillId="5" borderId="0" xfId="0" applyFont="1" applyFill="1" applyAlignment="1">
      <alignment horizontal="left"/>
    </xf>
    <xf numFmtId="1" fontId="3" fillId="5" borderId="0" xfId="0" applyNumberFormat="1" applyFont="1" applyFill="1" applyAlignment="1">
      <alignment/>
    </xf>
    <xf numFmtId="0" fontId="0" fillId="5" borderId="0" xfId="0" applyFont="1" applyFill="1" applyAlignment="1">
      <alignment/>
    </xf>
    <xf numFmtId="0" fontId="3" fillId="5" borderId="0" xfId="0" applyFont="1" applyFill="1" applyAlignment="1">
      <alignment/>
    </xf>
    <xf numFmtId="172" fontId="3" fillId="20" borderId="0" xfId="0" applyNumberFormat="1" applyFont="1" applyFill="1" applyAlignment="1">
      <alignment horizontal="left"/>
    </xf>
    <xf numFmtId="172" fontId="3" fillId="20" borderId="0" xfId="0" applyNumberFormat="1" applyFont="1" applyFill="1" applyAlignment="1">
      <alignment/>
    </xf>
    <xf numFmtId="172" fontId="0" fillId="20" borderId="0" xfId="60" applyNumberFormat="1" applyFont="1" applyFill="1" applyAlignment="1">
      <alignment/>
    </xf>
    <xf numFmtId="172" fontId="0" fillId="20" borderId="0" xfId="0" applyNumberForma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5" fillId="8" borderId="0" xfId="0" applyFont="1" applyFill="1" applyAlignment="1">
      <alignment/>
    </xf>
    <xf numFmtId="0" fontId="6" fillId="8" borderId="0" xfId="0" applyFont="1" applyFill="1" applyAlignment="1">
      <alignment/>
    </xf>
    <xf numFmtId="172" fontId="0" fillId="20" borderId="0" xfId="60" applyNumberFormat="1" applyFont="1" applyFill="1" applyAlignment="1">
      <alignment/>
    </xf>
    <xf numFmtId="0" fontId="0" fillId="15" borderId="0" xfId="0" applyFont="1" applyFill="1" applyAlignment="1">
      <alignment/>
    </xf>
    <xf numFmtId="44" fontId="3" fillId="0" borderId="0" xfId="47" applyFont="1" applyAlignment="1">
      <alignment horizontal="left"/>
    </xf>
    <xf numFmtId="44" fontId="3" fillId="0" borderId="0" xfId="47" applyFont="1" applyAlignment="1">
      <alignment/>
    </xf>
    <xf numFmtId="44" fontId="3" fillId="15" borderId="0" xfId="47" applyFont="1" applyFill="1" applyAlignment="1">
      <alignment/>
    </xf>
    <xf numFmtId="44" fontId="3" fillId="11" borderId="0" xfId="47" applyFont="1" applyFill="1" applyAlignment="1">
      <alignment/>
    </xf>
    <xf numFmtId="44" fontId="3" fillId="18" borderId="0" xfId="47" applyFont="1" applyFill="1" applyAlignment="1">
      <alignment/>
    </xf>
    <xf numFmtId="44" fontId="3" fillId="4" borderId="0" xfId="47" applyFont="1" applyFill="1" applyAlignment="1">
      <alignment/>
    </xf>
    <xf numFmtId="44" fontId="3" fillId="5" borderId="0" xfId="47" applyFont="1" applyFill="1" applyAlignment="1">
      <alignment/>
    </xf>
    <xf numFmtId="44" fontId="3" fillId="2" borderId="0" xfId="47" applyFont="1" applyFill="1" applyAlignment="1">
      <alignment/>
    </xf>
    <xf numFmtId="44" fontId="3" fillId="9" borderId="0" xfId="47" applyFont="1" applyFill="1" applyAlignment="1">
      <alignment/>
    </xf>
    <xf numFmtId="44" fontId="3" fillId="3" borderId="0" xfId="47" applyFont="1" applyFill="1" applyAlignment="1">
      <alignment/>
    </xf>
    <xf numFmtId="44" fontId="3" fillId="14" borderId="0" xfId="47" applyFont="1" applyFill="1" applyAlignment="1">
      <alignment/>
    </xf>
    <xf numFmtId="44" fontId="3" fillId="6" borderId="0" xfId="47" applyFont="1" applyFill="1" applyAlignment="1">
      <alignment/>
    </xf>
    <xf numFmtId="44" fontId="3" fillId="20" borderId="0" xfId="47" applyFont="1" applyFill="1" applyAlignment="1">
      <alignment/>
    </xf>
    <xf numFmtId="44" fontId="3" fillId="8" borderId="0" xfId="47" applyFont="1" applyFill="1" applyAlignment="1">
      <alignment/>
    </xf>
    <xf numFmtId="178" fontId="0" fillId="11" borderId="0" xfId="0" applyNumberFormat="1" applyFill="1" applyAlignment="1">
      <alignment/>
    </xf>
    <xf numFmtId="179" fontId="0" fillId="11" borderId="0" xfId="0" applyNumberFormat="1" applyFill="1" applyAlignment="1">
      <alignment/>
    </xf>
    <xf numFmtId="179" fontId="3" fillId="11" borderId="0" xfId="0" applyNumberFormat="1" applyFont="1" applyFill="1" applyAlignment="1">
      <alignment/>
    </xf>
    <xf numFmtId="44" fontId="0" fillId="11" borderId="0" xfId="47" applyFont="1" applyFill="1" applyAlignment="1">
      <alignment/>
    </xf>
    <xf numFmtId="0" fontId="0" fillId="0" borderId="0" xfId="0" applyAlignment="1">
      <alignment wrapText="1"/>
    </xf>
    <xf numFmtId="44" fontId="0" fillId="0" borderId="0" xfId="47" applyFont="1" applyAlignment="1">
      <alignment horizontal="left"/>
    </xf>
    <xf numFmtId="44" fontId="0" fillId="0" borderId="0" xfId="47" applyFont="1" applyAlignment="1">
      <alignment/>
    </xf>
    <xf numFmtId="44" fontId="0" fillId="15" borderId="0" xfId="47" applyFont="1" applyFill="1" applyAlignment="1">
      <alignment/>
    </xf>
    <xf numFmtId="44" fontId="0" fillId="18" borderId="0" xfId="47" applyFont="1" applyFill="1" applyAlignment="1">
      <alignment/>
    </xf>
    <xf numFmtId="44" fontId="0" fillId="4" borderId="0" xfId="47" applyFont="1" applyFill="1" applyAlignment="1">
      <alignment/>
    </xf>
    <xf numFmtId="44" fontId="0" fillId="5" borderId="0" xfId="47" applyFont="1" applyFill="1" applyAlignment="1">
      <alignment/>
    </xf>
    <xf numFmtId="44" fontId="0" fillId="2" borderId="0" xfId="47" applyFont="1" applyFill="1" applyAlignment="1">
      <alignment/>
    </xf>
    <xf numFmtId="44" fontId="0" fillId="9" borderId="0" xfId="47" applyFont="1" applyFill="1" applyAlignment="1">
      <alignment/>
    </xf>
    <xf numFmtId="44" fontId="0" fillId="3" borderId="0" xfId="47" applyFont="1" applyFill="1" applyAlignment="1">
      <alignment/>
    </xf>
    <xf numFmtId="44" fontId="0" fillId="14" borderId="0" xfId="47" applyFont="1" applyFill="1" applyAlignment="1">
      <alignment/>
    </xf>
    <xf numFmtId="44" fontId="0" fillId="6" borderId="0" xfId="47" applyFont="1" applyFill="1" applyAlignment="1">
      <alignment/>
    </xf>
    <xf numFmtId="44" fontId="0" fillId="20" borderId="0" xfId="47" applyFont="1" applyFill="1" applyAlignment="1">
      <alignment/>
    </xf>
    <xf numFmtId="44" fontId="0" fillId="8" borderId="0" xfId="47" applyFont="1" applyFill="1" applyAlignment="1">
      <alignment/>
    </xf>
    <xf numFmtId="172" fontId="0" fillId="11" borderId="0" xfId="0" applyNumberFormat="1" applyFont="1" applyFill="1" applyAlignment="1">
      <alignment/>
    </xf>
    <xf numFmtId="0" fontId="0" fillId="18" borderId="0" xfId="0" applyFont="1" applyFill="1" applyAlignment="1">
      <alignment/>
    </xf>
    <xf numFmtId="172" fontId="0" fillId="4" borderId="0" xfId="0" applyNumberFormat="1" applyFont="1" applyFill="1" applyAlignment="1">
      <alignment/>
    </xf>
    <xf numFmtId="0" fontId="0" fillId="9" borderId="0" xfId="0" applyFont="1" applyFill="1" applyAlignment="1">
      <alignment/>
    </xf>
    <xf numFmtId="172" fontId="0" fillId="3" borderId="0" xfId="0" applyNumberFormat="1" applyFont="1" applyFill="1" applyAlignment="1">
      <alignment/>
    </xf>
    <xf numFmtId="0" fontId="0" fillId="14" borderId="0" xfId="0" applyFont="1" applyFill="1" applyAlignment="1">
      <alignment/>
    </xf>
    <xf numFmtId="172" fontId="0" fillId="6" borderId="0" xfId="0" applyNumberFormat="1" applyFont="1" applyFill="1" applyAlignment="1">
      <alignment/>
    </xf>
    <xf numFmtId="172" fontId="0" fillId="8" borderId="0" xfId="0" applyNumberFormat="1" applyFont="1" applyFill="1" applyAlignment="1">
      <alignment/>
    </xf>
    <xf numFmtId="44" fontId="0" fillId="0" borderId="0" xfId="47" applyFont="1" applyFill="1" applyAlignment="1">
      <alignment horizontal="left"/>
    </xf>
    <xf numFmtId="1" fontId="0" fillId="5" borderId="0" xfId="0" applyNumberFormat="1" applyFont="1" applyFill="1" applyAlignment="1">
      <alignment/>
    </xf>
    <xf numFmtId="1" fontId="0" fillId="9" borderId="0" xfId="0" applyNumberFormat="1" applyFont="1" applyFill="1" applyAlignment="1">
      <alignment/>
    </xf>
    <xf numFmtId="44" fontId="0" fillId="11" borderId="0" xfId="47" applyFill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C1">
      <selection activeCell="Q27" sqref="Q27"/>
    </sheetView>
  </sheetViews>
  <sheetFormatPr defaultColWidth="11.421875" defaultRowHeight="12.75"/>
  <cols>
    <col min="1" max="1" width="7.140625" style="3" customWidth="1"/>
    <col min="2" max="2" width="18.28125" style="0" customWidth="1"/>
    <col min="3" max="3" width="6.140625" style="0" customWidth="1"/>
    <col min="4" max="4" width="5.00390625" style="10" customWidth="1"/>
    <col min="5" max="5" width="11.140625" style="31" bestFit="1" customWidth="1"/>
    <col min="6" max="6" width="4.7109375" style="50" customWidth="1"/>
    <col min="7" max="7" width="8.7109375" style="5" customWidth="1"/>
    <col min="8" max="8" width="4.7109375" style="53" customWidth="1"/>
    <col min="9" max="9" width="11.7109375" style="18" customWidth="1"/>
    <col min="10" max="10" width="4.7109375" style="13" customWidth="1"/>
    <col min="11" max="11" width="9.28125" style="8" customWidth="1"/>
    <col min="12" max="12" width="4.421875" style="47" customWidth="1"/>
    <col min="13" max="13" width="10.57421875" style="23" customWidth="1"/>
    <col min="14" max="14" width="10.421875" style="58" customWidth="1"/>
    <col min="15" max="15" width="10.140625" style="43" customWidth="1"/>
    <col min="16" max="16" width="11.421875" style="44" customWidth="1"/>
  </cols>
  <sheetData>
    <row r="1" spans="1:16" s="1" customFormat="1" ht="12.75">
      <c r="A1" s="2"/>
      <c r="B1" s="2"/>
      <c r="C1" s="2"/>
      <c r="D1" s="26"/>
      <c r="E1" s="27">
        <v>5</v>
      </c>
      <c r="F1" s="48"/>
      <c r="G1" s="35">
        <v>1</v>
      </c>
      <c r="H1" s="51"/>
      <c r="I1" s="32">
        <v>1</v>
      </c>
      <c r="J1" s="33"/>
      <c r="K1" s="34">
        <v>1</v>
      </c>
      <c r="L1" s="45"/>
      <c r="M1" s="37">
        <v>25</v>
      </c>
      <c r="N1" s="55"/>
      <c r="O1" s="41"/>
      <c r="P1" s="6"/>
    </row>
    <row r="3" spans="1:16" s="1" customFormat="1" ht="13.5" customHeight="1">
      <c r="A3" s="2" t="s">
        <v>9</v>
      </c>
      <c r="B3" s="1" t="s">
        <v>10</v>
      </c>
      <c r="C3" s="1" t="s">
        <v>11</v>
      </c>
      <c r="D3" s="11" t="s">
        <v>5</v>
      </c>
      <c r="E3" s="28" t="s">
        <v>0</v>
      </c>
      <c r="F3" s="49" t="s">
        <v>5</v>
      </c>
      <c r="G3" s="4" t="s">
        <v>1</v>
      </c>
      <c r="H3" s="52" t="s">
        <v>5</v>
      </c>
      <c r="I3" s="9" t="s">
        <v>2</v>
      </c>
      <c r="J3" s="22" t="s">
        <v>5</v>
      </c>
      <c r="K3" s="7" t="s">
        <v>3</v>
      </c>
      <c r="L3" s="46" t="s">
        <v>5</v>
      </c>
      <c r="M3" s="38" t="s">
        <v>80</v>
      </c>
      <c r="N3" s="56" t="s">
        <v>7</v>
      </c>
      <c r="O3" s="42" t="s">
        <v>6</v>
      </c>
      <c r="P3" s="6"/>
    </row>
    <row r="4" spans="1:16" s="1" customFormat="1" ht="13.5" customHeight="1">
      <c r="A4" s="24"/>
      <c r="B4" s="25"/>
      <c r="D4" s="11"/>
      <c r="E4" s="28"/>
      <c r="F4" s="49"/>
      <c r="G4" s="4"/>
      <c r="H4" s="52"/>
      <c r="I4" s="9"/>
      <c r="J4" s="22"/>
      <c r="K4" s="7"/>
      <c r="L4" s="46"/>
      <c r="M4" s="38"/>
      <c r="N4" s="56"/>
      <c r="O4" s="42"/>
      <c r="P4" s="6"/>
    </row>
    <row r="5" spans="1:15" ht="12.75">
      <c r="A5" s="24" t="s">
        <v>14</v>
      </c>
      <c r="B5" s="25" t="s">
        <v>15</v>
      </c>
      <c r="C5" s="25" t="s">
        <v>17</v>
      </c>
      <c r="D5" s="10">
        <v>4</v>
      </c>
      <c r="E5" s="29">
        <f aca="true" t="shared" si="0" ref="E5:E17">D5*Futter</f>
        <v>20</v>
      </c>
      <c r="G5" s="17">
        <f aca="true" t="shared" si="1" ref="G5:G17">F5*Impfung</f>
        <v>0</v>
      </c>
      <c r="I5" s="21">
        <f aca="true" t="shared" si="2" ref="I5:I17">H5*Entwurmung</f>
        <v>0</v>
      </c>
      <c r="K5" s="15">
        <f aca="true" t="shared" si="3" ref="K5:K17">J5*Parasiten</f>
        <v>0</v>
      </c>
      <c r="M5" s="39">
        <f aca="true" t="shared" si="4" ref="M5:M17">L5*KastrRüde</f>
        <v>0</v>
      </c>
      <c r="N5" s="64">
        <v>0</v>
      </c>
      <c r="O5" s="43">
        <v>0</v>
      </c>
    </row>
    <row r="6" spans="1:15" ht="12.75">
      <c r="A6" s="24" t="s">
        <v>14</v>
      </c>
      <c r="B6" s="25" t="s">
        <v>16</v>
      </c>
      <c r="C6" s="25" t="s">
        <v>17</v>
      </c>
      <c r="D6" s="10">
        <v>3</v>
      </c>
      <c r="E6" s="29">
        <v>0</v>
      </c>
      <c r="G6" s="17">
        <f t="shared" si="1"/>
        <v>0</v>
      </c>
      <c r="I6" s="21">
        <f t="shared" si="2"/>
        <v>0</v>
      </c>
      <c r="K6" s="15">
        <f t="shared" si="3"/>
        <v>0</v>
      </c>
      <c r="M6" s="39">
        <f t="shared" si="4"/>
        <v>0</v>
      </c>
      <c r="N6" s="64">
        <v>0</v>
      </c>
      <c r="O6" s="43">
        <v>0</v>
      </c>
    </row>
    <row r="7" spans="1:15" ht="12.75">
      <c r="A7" s="24" t="s">
        <v>18</v>
      </c>
      <c r="B7" s="25" t="s">
        <v>19</v>
      </c>
      <c r="C7" s="25" t="s">
        <v>17</v>
      </c>
      <c r="D7" s="10">
        <v>4</v>
      </c>
      <c r="E7" s="29">
        <f t="shared" si="0"/>
        <v>20</v>
      </c>
      <c r="G7" s="17">
        <f t="shared" si="1"/>
        <v>0</v>
      </c>
      <c r="I7" s="21">
        <f t="shared" si="2"/>
        <v>0</v>
      </c>
      <c r="K7" s="15">
        <f t="shared" si="3"/>
        <v>0</v>
      </c>
      <c r="M7" s="39">
        <f t="shared" si="4"/>
        <v>0</v>
      </c>
      <c r="N7" s="64">
        <v>0</v>
      </c>
      <c r="O7" s="43">
        <v>0</v>
      </c>
    </row>
    <row r="8" spans="1:15" ht="12.75">
      <c r="A8" s="24" t="s">
        <v>20</v>
      </c>
      <c r="B8" s="25" t="s">
        <v>21</v>
      </c>
      <c r="C8" s="25" t="s">
        <v>17</v>
      </c>
      <c r="D8" s="10">
        <v>4</v>
      </c>
      <c r="E8" s="29">
        <f t="shared" si="0"/>
        <v>20</v>
      </c>
      <c r="G8" s="17">
        <f t="shared" si="1"/>
        <v>0</v>
      </c>
      <c r="I8" s="21">
        <f t="shared" si="2"/>
        <v>0</v>
      </c>
      <c r="K8" s="15">
        <f t="shared" si="3"/>
        <v>0</v>
      </c>
      <c r="M8" s="39">
        <f t="shared" si="4"/>
        <v>0</v>
      </c>
      <c r="N8" s="64">
        <v>0</v>
      </c>
      <c r="O8" s="43">
        <v>0</v>
      </c>
    </row>
    <row r="9" spans="1:15" ht="12.75">
      <c r="A9" s="24" t="s">
        <v>22</v>
      </c>
      <c r="B9" s="25" t="s">
        <v>23</v>
      </c>
      <c r="C9" s="25" t="s">
        <v>17</v>
      </c>
      <c r="D9" s="10">
        <v>5</v>
      </c>
      <c r="E9" s="29">
        <f t="shared" si="0"/>
        <v>25</v>
      </c>
      <c r="G9" s="17">
        <f t="shared" si="1"/>
        <v>0</v>
      </c>
      <c r="I9" s="21">
        <f t="shared" si="2"/>
        <v>0</v>
      </c>
      <c r="K9" s="15">
        <f t="shared" si="3"/>
        <v>0</v>
      </c>
      <c r="M9" s="39">
        <f t="shared" si="4"/>
        <v>0</v>
      </c>
      <c r="N9" s="64">
        <v>0</v>
      </c>
      <c r="O9" s="43">
        <v>0</v>
      </c>
    </row>
    <row r="10" spans="1:15" ht="12.75">
      <c r="A10" s="24" t="s">
        <v>22</v>
      </c>
      <c r="B10" s="25" t="s">
        <v>24</v>
      </c>
      <c r="C10" s="25" t="s">
        <v>17</v>
      </c>
      <c r="D10" s="10">
        <v>2</v>
      </c>
      <c r="E10" s="29">
        <f t="shared" si="0"/>
        <v>10</v>
      </c>
      <c r="G10" s="17">
        <f t="shared" si="1"/>
        <v>0</v>
      </c>
      <c r="I10" s="21">
        <f t="shared" si="2"/>
        <v>0</v>
      </c>
      <c r="K10" s="15">
        <f t="shared" si="3"/>
        <v>0</v>
      </c>
      <c r="M10" s="39">
        <f t="shared" si="4"/>
        <v>0</v>
      </c>
      <c r="N10" s="64">
        <v>0</v>
      </c>
      <c r="O10" s="43">
        <v>0</v>
      </c>
    </row>
    <row r="11" spans="1:15" ht="12.75">
      <c r="A11" s="24" t="s">
        <v>25</v>
      </c>
      <c r="B11" s="25" t="s">
        <v>26</v>
      </c>
      <c r="C11" s="25" t="s">
        <v>17</v>
      </c>
      <c r="D11" s="10">
        <v>2</v>
      </c>
      <c r="E11" s="29">
        <f t="shared" si="0"/>
        <v>10</v>
      </c>
      <c r="G11" s="17">
        <f t="shared" si="1"/>
        <v>0</v>
      </c>
      <c r="I11" s="21">
        <f t="shared" si="2"/>
        <v>0</v>
      </c>
      <c r="K11" s="15">
        <f t="shared" si="3"/>
        <v>0</v>
      </c>
      <c r="M11" s="39">
        <f t="shared" si="4"/>
        <v>0</v>
      </c>
      <c r="N11" s="64">
        <v>0</v>
      </c>
      <c r="O11" s="43">
        <v>0</v>
      </c>
    </row>
    <row r="12" spans="1:15" ht="12.75">
      <c r="A12" s="24" t="s">
        <v>25</v>
      </c>
      <c r="B12" s="25" t="s">
        <v>27</v>
      </c>
      <c r="C12" s="25" t="s">
        <v>17</v>
      </c>
      <c r="D12" s="10">
        <v>4</v>
      </c>
      <c r="E12" s="29">
        <f t="shared" si="0"/>
        <v>20</v>
      </c>
      <c r="G12" s="17">
        <f t="shared" si="1"/>
        <v>0</v>
      </c>
      <c r="I12" s="21">
        <f t="shared" si="2"/>
        <v>0</v>
      </c>
      <c r="K12" s="15">
        <f t="shared" si="3"/>
        <v>0</v>
      </c>
      <c r="M12" s="39">
        <f t="shared" si="4"/>
        <v>0</v>
      </c>
      <c r="N12" s="64">
        <v>0</v>
      </c>
      <c r="O12" s="43">
        <v>0</v>
      </c>
    </row>
    <row r="13" spans="1:15" ht="12.75">
      <c r="A13" s="24" t="s">
        <v>28</v>
      </c>
      <c r="B13" s="25" t="s">
        <v>21</v>
      </c>
      <c r="C13" s="25" t="s">
        <v>17</v>
      </c>
      <c r="D13" s="10">
        <v>5</v>
      </c>
      <c r="E13" s="29">
        <f t="shared" si="0"/>
        <v>25</v>
      </c>
      <c r="G13" s="17">
        <f t="shared" si="1"/>
        <v>0</v>
      </c>
      <c r="I13" s="21">
        <f t="shared" si="2"/>
        <v>0</v>
      </c>
      <c r="K13" s="15">
        <f t="shared" si="3"/>
        <v>0</v>
      </c>
      <c r="M13" s="39">
        <f t="shared" si="4"/>
        <v>0</v>
      </c>
      <c r="N13" s="64">
        <v>0</v>
      </c>
      <c r="O13" s="43">
        <v>0</v>
      </c>
    </row>
    <row r="14" spans="1:15" ht="12.75">
      <c r="A14" s="24" t="s">
        <v>29</v>
      </c>
      <c r="B14" s="25" t="s">
        <v>30</v>
      </c>
      <c r="C14" s="25" t="s">
        <v>31</v>
      </c>
      <c r="E14" s="29">
        <v>10.46</v>
      </c>
      <c r="G14" s="17">
        <f t="shared" si="1"/>
        <v>0</v>
      </c>
      <c r="I14" s="21">
        <f t="shared" si="2"/>
        <v>0</v>
      </c>
      <c r="K14" s="15">
        <f t="shared" si="3"/>
        <v>0</v>
      </c>
      <c r="M14" s="39">
        <f t="shared" si="4"/>
        <v>0</v>
      </c>
      <c r="N14" s="64">
        <v>0</v>
      </c>
      <c r="O14" s="43">
        <v>0</v>
      </c>
    </row>
    <row r="15" spans="1:15" ht="12.75">
      <c r="A15" s="24" t="s">
        <v>32</v>
      </c>
      <c r="B15" s="25" t="s">
        <v>33</v>
      </c>
      <c r="C15" s="25" t="s">
        <v>17</v>
      </c>
      <c r="D15" s="10">
        <v>6</v>
      </c>
      <c r="E15" s="29">
        <f t="shared" si="0"/>
        <v>30</v>
      </c>
      <c r="G15" s="17">
        <f t="shared" si="1"/>
        <v>0</v>
      </c>
      <c r="I15" s="21">
        <f t="shared" si="2"/>
        <v>0</v>
      </c>
      <c r="K15" s="15">
        <f t="shared" si="3"/>
        <v>0</v>
      </c>
      <c r="M15" s="39">
        <f t="shared" si="4"/>
        <v>0</v>
      </c>
      <c r="N15" s="64">
        <v>0</v>
      </c>
      <c r="O15" s="43">
        <v>0</v>
      </c>
    </row>
    <row r="16" spans="1:15" ht="12.75">
      <c r="A16" s="24" t="s">
        <v>32</v>
      </c>
      <c r="B16" s="25" t="s">
        <v>34</v>
      </c>
      <c r="C16" s="25" t="s">
        <v>35</v>
      </c>
      <c r="D16" s="10">
        <v>2</v>
      </c>
      <c r="E16" s="29">
        <f t="shared" si="0"/>
        <v>10</v>
      </c>
      <c r="G16" s="17">
        <f t="shared" si="1"/>
        <v>0</v>
      </c>
      <c r="I16" s="21">
        <f t="shared" si="2"/>
        <v>0</v>
      </c>
      <c r="K16" s="15">
        <f t="shared" si="3"/>
        <v>0</v>
      </c>
      <c r="M16" s="39">
        <f t="shared" si="4"/>
        <v>0</v>
      </c>
      <c r="N16" s="64">
        <v>0</v>
      </c>
      <c r="O16" s="43">
        <v>0</v>
      </c>
    </row>
    <row r="17" spans="1:15" ht="12.75">
      <c r="A17" s="24"/>
      <c r="B17" s="25"/>
      <c r="C17" s="25"/>
      <c r="E17" s="29">
        <f t="shared" si="0"/>
        <v>0</v>
      </c>
      <c r="G17" s="17">
        <f t="shared" si="1"/>
        <v>0</v>
      </c>
      <c r="I17" s="21">
        <f t="shared" si="2"/>
        <v>0</v>
      </c>
      <c r="K17" s="15">
        <f t="shared" si="3"/>
        <v>0</v>
      </c>
      <c r="M17" s="39">
        <f t="shared" si="4"/>
        <v>0</v>
      </c>
      <c r="N17" s="64">
        <v>0</v>
      </c>
      <c r="O17" s="43">
        <v>0</v>
      </c>
    </row>
    <row r="18" spans="1:14" ht="12.75">
      <c r="A18" s="24"/>
      <c r="E18" s="29"/>
      <c r="G18" s="17"/>
      <c r="I18" s="21"/>
      <c r="K18" s="15"/>
      <c r="M18" s="39"/>
      <c r="N18" s="64"/>
    </row>
    <row r="19" spans="1:15" ht="12.75">
      <c r="A19" s="24"/>
      <c r="B19" s="1" t="s">
        <v>8</v>
      </c>
      <c r="C19" s="1"/>
      <c r="D19" s="11"/>
      <c r="E19" s="30">
        <f>SUM(E5:E18)</f>
        <v>200.46</v>
      </c>
      <c r="G19" s="16">
        <f>SUM(G5:G18)</f>
        <v>0</v>
      </c>
      <c r="H19" s="54"/>
      <c r="I19" s="20">
        <f>SUM(I5:I18)</f>
        <v>0</v>
      </c>
      <c r="J19" s="12"/>
      <c r="K19" s="14">
        <f>SUM(K5:K18)</f>
        <v>0</v>
      </c>
      <c r="L19" s="46"/>
      <c r="M19" s="40">
        <f>SUM(M5:M18)</f>
        <v>0</v>
      </c>
      <c r="N19" s="56">
        <f>SUM(N5:N18)</f>
        <v>0</v>
      </c>
      <c r="O19" s="42">
        <f>SUM(O5:O18)</f>
        <v>0</v>
      </c>
    </row>
    <row r="20" spans="1:13" ht="12.75">
      <c r="A20" s="24"/>
      <c r="M20" s="39"/>
    </row>
    <row r="21" spans="1:16" s="1" customFormat="1" ht="12.75">
      <c r="A21" s="24"/>
      <c r="B21" s="1" t="s">
        <v>12</v>
      </c>
      <c r="D21" s="11"/>
      <c r="E21" s="30">
        <f>SUM(E19:O19,)</f>
        <v>200.46</v>
      </c>
      <c r="F21" s="49"/>
      <c r="G21" s="4"/>
      <c r="H21" s="54"/>
      <c r="I21" s="9"/>
      <c r="J21" s="12"/>
      <c r="K21" s="7"/>
      <c r="L21" s="46"/>
      <c r="M21" s="36"/>
      <c r="N21" s="56"/>
      <c r="O21" s="42"/>
      <c r="P21" s="6"/>
    </row>
    <row r="22" ht="12.75">
      <c r="A22" s="24"/>
    </row>
    <row r="23" spans="1:16" s="67" customFormat="1" ht="12.75">
      <c r="A23" s="66"/>
      <c r="B23" s="67" t="s">
        <v>75</v>
      </c>
      <c r="D23" s="68"/>
      <c r="E23" s="69">
        <v>324.26</v>
      </c>
      <c r="F23" s="70"/>
      <c r="G23" s="71"/>
      <c r="H23" s="72"/>
      <c r="I23" s="73"/>
      <c r="J23" s="74"/>
      <c r="K23" s="75"/>
      <c r="L23" s="76"/>
      <c r="M23" s="77"/>
      <c r="N23" s="78"/>
      <c r="O23" s="79"/>
      <c r="P23" s="79"/>
    </row>
    <row r="24" ht="12.75">
      <c r="A24" s="24"/>
    </row>
    <row r="25" spans="1:5" ht="12.75">
      <c r="A25" s="24"/>
      <c r="B25" t="s">
        <v>12</v>
      </c>
      <c r="E25" s="80">
        <f>E21-E23</f>
        <v>-123.79999999999998</v>
      </c>
    </row>
    <row r="26" spans="1:5" ht="12.75">
      <c r="A26" s="24"/>
      <c r="B26" t="s">
        <v>81</v>
      </c>
      <c r="E26" s="81">
        <v>123.8</v>
      </c>
    </row>
    <row r="27" spans="1:15" ht="12.75">
      <c r="A27" s="24"/>
      <c r="N27" s="56"/>
      <c r="O27" s="42"/>
    </row>
    <row r="28" spans="2:5" ht="12.75">
      <c r="B28" t="s">
        <v>12</v>
      </c>
      <c r="E28" s="80">
        <f>E25+E26</f>
        <v>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0">
      <selection activeCell="A22" sqref="A22"/>
    </sheetView>
  </sheetViews>
  <sheetFormatPr defaultColWidth="11.421875" defaultRowHeight="12.75"/>
  <cols>
    <col min="1" max="1" width="7.421875" style="3" customWidth="1"/>
    <col min="2" max="2" width="16.8515625" style="0" customWidth="1"/>
    <col min="3" max="3" width="6.00390625" style="0" customWidth="1"/>
    <col min="4" max="4" width="5.00390625" style="10" customWidth="1"/>
    <col min="5" max="5" width="10.7109375" style="31" customWidth="1"/>
    <col min="6" max="6" width="4.7109375" style="50" customWidth="1"/>
    <col min="7" max="7" width="8.7109375" style="5" customWidth="1"/>
    <col min="8" max="8" width="4.7109375" style="53" customWidth="1"/>
    <col min="9" max="9" width="11.7109375" style="18" customWidth="1"/>
    <col min="10" max="10" width="4.7109375" style="13" customWidth="1"/>
    <col min="11" max="11" width="9.28125" style="8" customWidth="1"/>
    <col min="12" max="12" width="4.421875" style="47" customWidth="1"/>
    <col min="13" max="13" width="10.57421875" style="23" customWidth="1"/>
    <col min="14" max="14" width="10.421875" style="58" customWidth="1"/>
    <col min="15" max="15" width="11.28125" style="43" customWidth="1"/>
    <col min="16" max="16" width="12.8515625" style="44" customWidth="1"/>
  </cols>
  <sheetData>
    <row r="1" spans="1:16" s="1" customFormat="1" ht="12.75">
      <c r="A1" s="2"/>
      <c r="B1" s="2"/>
      <c r="C1" s="2"/>
      <c r="D1" s="26"/>
      <c r="E1" s="27">
        <v>5</v>
      </c>
      <c r="F1" s="48"/>
      <c r="G1" s="35">
        <v>1</v>
      </c>
      <c r="H1" s="51"/>
      <c r="I1" s="32">
        <v>1</v>
      </c>
      <c r="J1" s="33"/>
      <c r="K1" s="34">
        <v>1</v>
      </c>
      <c r="L1" s="45"/>
      <c r="M1" s="37">
        <v>25</v>
      </c>
      <c r="N1" s="55"/>
      <c r="O1" s="41"/>
      <c r="P1" s="6"/>
    </row>
    <row r="2" spans="2:15" ht="12.75">
      <c r="B2" t="s">
        <v>91</v>
      </c>
      <c r="E2" s="31">
        <f>'September 2013'!E23</f>
        <v>320.81000000000006</v>
      </c>
      <c r="O2" s="43">
        <f>'September 2013'!O23</f>
        <v>710.33</v>
      </c>
    </row>
    <row r="3" spans="1:16" s="1" customFormat="1" ht="13.5" customHeight="1">
      <c r="A3" s="2" t="s">
        <v>9</v>
      </c>
      <c r="B3" s="1" t="s">
        <v>10</v>
      </c>
      <c r="C3" s="1" t="s">
        <v>11</v>
      </c>
      <c r="D3" s="11" t="s">
        <v>5</v>
      </c>
      <c r="E3" s="28" t="s">
        <v>0</v>
      </c>
      <c r="F3" s="49" t="s">
        <v>5</v>
      </c>
      <c r="G3" s="4" t="s">
        <v>1</v>
      </c>
      <c r="H3" s="52" t="s">
        <v>5</v>
      </c>
      <c r="I3" s="9" t="s">
        <v>2</v>
      </c>
      <c r="J3" s="22" t="s">
        <v>5</v>
      </c>
      <c r="K3" s="7" t="s">
        <v>3</v>
      </c>
      <c r="L3" s="46" t="s">
        <v>5</v>
      </c>
      <c r="M3" s="38" t="s">
        <v>80</v>
      </c>
      <c r="N3" s="56" t="s">
        <v>7</v>
      </c>
      <c r="O3" s="42" t="s">
        <v>6</v>
      </c>
      <c r="P3" s="6"/>
    </row>
    <row r="4" spans="1:16" s="1" customFormat="1" ht="13.5" customHeight="1">
      <c r="A4" s="2"/>
      <c r="D4" s="11"/>
      <c r="E4" s="28"/>
      <c r="F4" s="49"/>
      <c r="G4" s="4"/>
      <c r="H4" s="52"/>
      <c r="I4" s="9"/>
      <c r="J4" s="22"/>
      <c r="K4" s="7"/>
      <c r="L4" s="46"/>
      <c r="M4" s="38"/>
      <c r="N4" s="56"/>
      <c r="O4" s="42"/>
      <c r="P4" s="6"/>
    </row>
    <row r="5" spans="1:16" ht="12.75">
      <c r="A5" s="24"/>
      <c r="B5" s="25" t="s">
        <v>184</v>
      </c>
      <c r="C5" s="25"/>
      <c r="E5" s="29">
        <f aca="true" t="shared" si="0" ref="E5:E20">D5*Futter</f>
        <v>0</v>
      </c>
      <c r="G5" s="17">
        <f aca="true" t="shared" si="1" ref="G5:G20">F5*Impfung</f>
        <v>0</v>
      </c>
      <c r="I5" s="21">
        <f aca="true" t="shared" si="2" ref="I5:I20">H5*Entwurmung</f>
        <v>0</v>
      </c>
      <c r="K5" s="15">
        <f aca="true" t="shared" si="3" ref="K5:K20">J5*Parasiten</f>
        <v>0</v>
      </c>
      <c r="M5" s="39">
        <f aca="true" t="shared" si="4" ref="M5:M20">L5*KastrRüde</f>
        <v>0</v>
      </c>
      <c r="N5" s="57">
        <v>0</v>
      </c>
      <c r="O5" s="43">
        <v>15</v>
      </c>
      <c r="P5" s="44" t="s">
        <v>196</v>
      </c>
    </row>
    <row r="6" spans="1:16" ht="12.75">
      <c r="A6" s="24" t="s">
        <v>291</v>
      </c>
      <c r="B6" s="25" t="s">
        <v>21</v>
      </c>
      <c r="C6" s="25" t="s">
        <v>210</v>
      </c>
      <c r="E6" s="29">
        <f t="shared" si="0"/>
        <v>0</v>
      </c>
      <c r="G6" s="17">
        <f t="shared" si="1"/>
        <v>0</v>
      </c>
      <c r="I6" s="21">
        <f t="shared" si="2"/>
        <v>0</v>
      </c>
      <c r="K6" s="15">
        <f t="shared" si="3"/>
        <v>0</v>
      </c>
      <c r="M6" s="39">
        <f t="shared" si="4"/>
        <v>0</v>
      </c>
      <c r="N6" s="57">
        <v>0</v>
      </c>
      <c r="O6" s="43">
        <v>15</v>
      </c>
      <c r="P6" s="44" t="s">
        <v>239</v>
      </c>
    </row>
    <row r="7" spans="1:16" ht="12.75">
      <c r="A7" s="24" t="s">
        <v>291</v>
      </c>
      <c r="B7" s="25" t="s">
        <v>292</v>
      </c>
      <c r="C7" s="25" t="s">
        <v>210</v>
      </c>
      <c r="E7" s="29">
        <f t="shared" si="0"/>
        <v>0</v>
      </c>
      <c r="G7" s="17">
        <f t="shared" si="1"/>
        <v>0</v>
      </c>
      <c r="I7" s="21">
        <f t="shared" si="2"/>
        <v>0</v>
      </c>
      <c r="K7" s="15">
        <f t="shared" si="3"/>
        <v>0</v>
      </c>
      <c r="M7" s="39">
        <f t="shared" si="4"/>
        <v>0</v>
      </c>
      <c r="N7" s="57">
        <v>0</v>
      </c>
      <c r="O7" s="43">
        <v>20</v>
      </c>
      <c r="P7" s="44" t="s">
        <v>241</v>
      </c>
    </row>
    <row r="8" spans="1:16" ht="12.75">
      <c r="A8" s="24" t="s">
        <v>291</v>
      </c>
      <c r="B8" s="25" t="s">
        <v>265</v>
      </c>
      <c r="C8" s="25" t="s">
        <v>210</v>
      </c>
      <c r="E8" s="29">
        <f t="shared" si="0"/>
        <v>0</v>
      </c>
      <c r="G8" s="17">
        <f t="shared" si="1"/>
        <v>0</v>
      </c>
      <c r="I8" s="21">
        <f t="shared" si="2"/>
        <v>0</v>
      </c>
      <c r="K8" s="15">
        <f t="shared" si="3"/>
        <v>0</v>
      </c>
      <c r="M8" s="39">
        <f t="shared" si="4"/>
        <v>0</v>
      </c>
      <c r="N8" s="57">
        <v>0</v>
      </c>
      <c r="O8" s="43">
        <v>20</v>
      </c>
      <c r="P8" s="44" t="s">
        <v>242</v>
      </c>
    </row>
    <row r="9" spans="1:16" ht="12.75">
      <c r="A9" s="24" t="s">
        <v>291</v>
      </c>
      <c r="B9" s="25" t="s">
        <v>270</v>
      </c>
      <c r="C9" s="25" t="s">
        <v>39</v>
      </c>
      <c r="E9" s="29">
        <f t="shared" si="0"/>
        <v>0</v>
      </c>
      <c r="G9" s="17">
        <f t="shared" si="1"/>
        <v>0</v>
      </c>
      <c r="I9" s="21">
        <f t="shared" si="2"/>
        <v>0</v>
      </c>
      <c r="K9" s="15">
        <f t="shared" si="3"/>
        <v>0</v>
      </c>
      <c r="M9" s="39">
        <f t="shared" si="4"/>
        <v>0</v>
      </c>
      <c r="N9" s="57">
        <v>0</v>
      </c>
      <c r="O9" s="43">
        <v>15</v>
      </c>
      <c r="P9" s="44" t="s">
        <v>219</v>
      </c>
    </row>
    <row r="10" spans="1:16" ht="12.75">
      <c r="A10" s="24" t="s">
        <v>291</v>
      </c>
      <c r="B10" s="25" t="s">
        <v>269</v>
      </c>
      <c r="C10" s="25" t="s">
        <v>39</v>
      </c>
      <c r="E10" s="29">
        <f t="shared" si="0"/>
        <v>0</v>
      </c>
      <c r="G10" s="17">
        <f t="shared" si="1"/>
        <v>0</v>
      </c>
      <c r="I10" s="21">
        <f t="shared" si="2"/>
        <v>0</v>
      </c>
      <c r="K10" s="15">
        <f t="shared" si="3"/>
        <v>0</v>
      </c>
      <c r="M10" s="39">
        <f t="shared" si="4"/>
        <v>0</v>
      </c>
      <c r="N10" s="57">
        <v>0</v>
      </c>
      <c r="O10" s="43">
        <v>90</v>
      </c>
      <c r="P10" s="44" t="s">
        <v>293</v>
      </c>
    </row>
    <row r="11" spans="1:16" ht="12.75">
      <c r="A11" s="24" t="s">
        <v>294</v>
      </c>
      <c r="B11" s="25" t="s">
        <v>281</v>
      </c>
      <c r="C11" s="25" t="s">
        <v>35</v>
      </c>
      <c r="E11" s="29">
        <f t="shared" si="0"/>
        <v>0</v>
      </c>
      <c r="G11" s="17">
        <f t="shared" si="1"/>
        <v>0</v>
      </c>
      <c r="I11" s="21">
        <f t="shared" si="2"/>
        <v>0</v>
      </c>
      <c r="K11" s="15">
        <f t="shared" si="3"/>
        <v>0</v>
      </c>
      <c r="M11" s="39">
        <f t="shared" si="4"/>
        <v>0</v>
      </c>
      <c r="N11" s="57">
        <v>0</v>
      </c>
      <c r="O11" s="43">
        <v>15</v>
      </c>
      <c r="P11" s="19" t="s">
        <v>295</v>
      </c>
    </row>
    <row r="12" spans="1:16" ht="12.75">
      <c r="A12" s="24" t="s">
        <v>294</v>
      </c>
      <c r="B12" s="25" t="s">
        <v>278</v>
      </c>
      <c r="C12" s="25" t="s">
        <v>39</v>
      </c>
      <c r="E12" s="29">
        <f t="shared" si="0"/>
        <v>0</v>
      </c>
      <c r="G12" s="17">
        <f t="shared" si="1"/>
        <v>0</v>
      </c>
      <c r="I12" s="21">
        <f t="shared" si="2"/>
        <v>0</v>
      </c>
      <c r="K12" s="15">
        <f t="shared" si="3"/>
        <v>0</v>
      </c>
      <c r="M12" s="39">
        <f t="shared" si="4"/>
        <v>0</v>
      </c>
      <c r="N12" s="57">
        <v>0</v>
      </c>
      <c r="O12" s="43">
        <v>50</v>
      </c>
      <c r="P12" s="19" t="s">
        <v>296</v>
      </c>
    </row>
    <row r="13" spans="1:16" ht="12.75">
      <c r="A13" s="24" t="s">
        <v>297</v>
      </c>
      <c r="B13" s="25" t="s">
        <v>284</v>
      </c>
      <c r="C13" s="25" t="s">
        <v>210</v>
      </c>
      <c r="E13" s="29">
        <f t="shared" si="0"/>
        <v>0</v>
      </c>
      <c r="G13" s="17">
        <f t="shared" si="1"/>
        <v>0</v>
      </c>
      <c r="I13" s="21">
        <f t="shared" si="2"/>
        <v>0</v>
      </c>
      <c r="K13" s="15">
        <f t="shared" si="3"/>
        <v>0</v>
      </c>
      <c r="M13" s="39">
        <f t="shared" si="4"/>
        <v>0</v>
      </c>
      <c r="N13" s="57">
        <v>0</v>
      </c>
      <c r="O13" s="43">
        <v>15</v>
      </c>
      <c r="P13" s="44" t="s">
        <v>211</v>
      </c>
    </row>
    <row r="14" spans="1:16" ht="12.75">
      <c r="A14" s="24" t="s">
        <v>297</v>
      </c>
      <c r="B14" s="25" t="s">
        <v>298</v>
      </c>
      <c r="C14" s="25" t="s">
        <v>39</v>
      </c>
      <c r="E14" s="29">
        <f t="shared" si="0"/>
        <v>0</v>
      </c>
      <c r="G14" s="17">
        <f t="shared" si="1"/>
        <v>0</v>
      </c>
      <c r="I14" s="21">
        <f t="shared" si="2"/>
        <v>0</v>
      </c>
      <c r="K14" s="15">
        <f t="shared" si="3"/>
        <v>0</v>
      </c>
      <c r="M14" s="39">
        <f t="shared" si="4"/>
        <v>0</v>
      </c>
      <c r="N14" s="57">
        <v>0</v>
      </c>
      <c r="O14" s="43">
        <v>15</v>
      </c>
      <c r="P14" s="44" t="s">
        <v>224</v>
      </c>
    </row>
    <row r="15" spans="1:16" ht="12.75">
      <c r="A15" s="24" t="s">
        <v>299</v>
      </c>
      <c r="B15" s="25" t="s">
        <v>287</v>
      </c>
      <c r="C15" s="25" t="s">
        <v>39</v>
      </c>
      <c r="E15" s="29">
        <f t="shared" si="0"/>
        <v>0</v>
      </c>
      <c r="G15" s="17">
        <f t="shared" si="1"/>
        <v>0</v>
      </c>
      <c r="I15" s="21">
        <f t="shared" si="2"/>
        <v>0</v>
      </c>
      <c r="K15" s="15">
        <f t="shared" si="3"/>
        <v>0</v>
      </c>
      <c r="M15" s="39">
        <f t="shared" si="4"/>
        <v>0</v>
      </c>
      <c r="N15" s="57">
        <v>0</v>
      </c>
      <c r="O15" s="43">
        <v>15</v>
      </c>
      <c r="P15" s="44" t="s">
        <v>228</v>
      </c>
    </row>
    <row r="16" spans="1:16" ht="12.75">
      <c r="A16" s="24" t="s">
        <v>300</v>
      </c>
      <c r="B16" s="25" t="s">
        <v>290</v>
      </c>
      <c r="C16" s="25" t="s">
        <v>35</v>
      </c>
      <c r="E16" s="29">
        <f t="shared" si="0"/>
        <v>0</v>
      </c>
      <c r="G16" s="17">
        <f t="shared" si="1"/>
        <v>0</v>
      </c>
      <c r="I16" s="21">
        <f t="shared" si="2"/>
        <v>0</v>
      </c>
      <c r="K16" s="15">
        <f t="shared" si="3"/>
        <v>0</v>
      </c>
      <c r="M16" s="39">
        <f t="shared" si="4"/>
        <v>0</v>
      </c>
      <c r="N16" s="57">
        <v>0</v>
      </c>
      <c r="O16" s="43">
        <v>15</v>
      </c>
      <c r="P16" s="44" t="s">
        <v>213</v>
      </c>
    </row>
    <row r="17" spans="1:15" ht="12.75">
      <c r="A17" s="24"/>
      <c r="B17" s="25"/>
      <c r="C17" s="25"/>
      <c r="E17" s="29">
        <f t="shared" si="0"/>
        <v>0</v>
      </c>
      <c r="G17" s="17">
        <f t="shared" si="1"/>
        <v>0</v>
      </c>
      <c r="I17" s="21">
        <f t="shared" si="2"/>
        <v>0</v>
      </c>
      <c r="K17" s="15">
        <f t="shared" si="3"/>
        <v>0</v>
      </c>
      <c r="M17" s="39">
        <f t="shared" si="4"/>
        <v>0</v>
      </c>
      <c r="N17" s="57">
        <v>0</v>
      </c>
      <c r="O17" s="43">
        <v>0</v>
      </c>
    </row>
    <row r="18" spans="1:16" s="1" customFormat="1" ht="12.75">
      <c r="A18" s="24"/>
      <c r="B18" s="25"/>
      <c r="C18" s="25"/>
      <c r="D18" s="10"/>
      <c r="E18" s="29">
        <f t="shared" si="0"/>
        <v>0</v>
      </c>
      <c r="F18" s="50"/>
      <c r="G18" s="17">
        <f t="shared" si="1"/>
        <v>0</v>
      </c>
      <c r="H18" s="53"/>
      <c r="I18" s="21">
        <f t="shared" si="2"/>
        <v>0</v>
      </c>
      <c r="J18" s="13"/>
      <c r="K18" s="15">
        <f t="shared" si="3"/>
        <v>0</v>
      </c>
      <c r="L18" s="47"/>
      <c r="M18" s="39">
        <f t="shared" si="4"/>
        <v>0</v>
      </c>
      <c r="N18" s="57">
        <v>0</v>
      </c>
      <c r="O18" s="43">
        <v>0</v>
      </c>
      <c r="P18" s="44"/>
    </row>
    <row r="19" spans="1:15" ht="12.75">
      <c r="A19" s="24"/>
      <c r="B19" s="25"/>
      <c r="C19" s="25"/>
      <c r="E19" s="29">
        <f t="shared" si="0"/>
        <v>0</v>
      </c>
      <c r="G19" s="17">
        <f t="shared" si="1"/>
        <v>0</v>
      </c>
      <c r="I19" s="21">
        <f t="shared" si="2"/>
        <v>0</v>
      </c>
      <c r="K19" s="15">
        <f t="shared" si="3"/>
        <v>0</v>
      </c>
      <c r="M19" s="39">
        <f t="shared" si="4"/>
        <v>0</v>
      </c>
      <c r="N19" s="57">
        <v>0</v>
      </c>
      <c r="O19" s="43">
        <v>0</v>
      </c>
    </row>
    <row r="20" spans="1:16" s="1" customFormat="1" ht="12.75">
      <c r="A20" s="24"/>
      <c r="B20" s="25"/>
      <c r="C20" s="25"/>
      <c r="D20" s="10"/>
      <c r="E20" s="29">
        <f t="shared" si="0"/>
        <v>0</v>
      </c>
      <c r="F20" s="50"/>
      <c r="G20" s="17">
        <f t="shared" si="1"/>
        <v>0</v>
      </c>
      <c r="H20" s="53"/>
      <c r="I20" s="21">
        <f t="shared" si="2"/>
        <v>0</v>
      </c>
      <c r="J20" s="13"/>
      <c r="K20" s="15">
        <f t="shared" si="3"/>
        <v>0</v>
      </c>
      <c r="L20" s="47"/>
      <c r="M20" s="39">
        <f t="shared" si="4"/>
        <v>0</v>
      </c>
      <c r="N20" s="57">
        <v>0</v>
      </c>
      <c r="O20" s="43">
        <v>0</v>
      </c>
      <c r="P20" s="44"/>
    </row>
    <row r="21" spans="5:14" ht="12.75">
      <c r="E21" s="29"/>
      <c r="G21" s="17"/>
      <c r="I21" s="21"/>
      <c r="K21" s="15"/>
      <c r="M21" s="39"/>
      <c r="N21" s="57"/>
    </row>
    <row r="22" spans="1:15" ht="12.75">
      <c r="A22" s="2"/>
      <c r="B22" s="1" t="s">
        <v>8</v>
      </c>
      <c r="C22" s="1"/>
      <c r="D22" s="11"/>
      <c r="E22" s="30">
        <f>SUM(E2:E21)</f>
        <v>320.81000000000006</v>
      </c>
      <c r="G22" s="16">
        <f>SUM(G5:G21)</f>
        <v>0</v>
      </c>
      <c r="H22" s="54"/>
      <c r="I22" s="20">
        <f>SUM(I5:I21)</f>
        <v>0</v>
      </c>
      <c r="J22" s="12"/>
      <c r="K22" s="14">
        <f>SUM(K5:K21)</f>
        <v>0</v>
      </c>
      <c r="L22" s="46"/>
      <c r="M22" s="40">
        <f>SUM(M5:M21)</f>
        <v>0</v>
      </c>
      <c r="N22" s="56">
        <f>SUM(N5:N21)</f>
        <v>0</v>
      </c>
      <c r="O22" s="42">
        <f>SUM(O2:O21)</f>
        <v>1010.33</v>
      </c>
    </row>
    <row r="23" ht="12.75">
      <c r="M23" s="39"/>
    </row>
    <row r="24" spans="1:15" ht="12.75">
      <c r="A24" s="2"/>
      <c r="B24" s="1" t="s">
        <v>12</v>
      </c>
      <c r="C24" s="1"/>
      <c r="D24" s="11"/>
      <c r="E24" s="30">
        <f>SUM(E22:O22,)</f>
        <v>1331.14</v>
      </c>
      <c r="F24" s="49"/>
      <c r="G24" s="4"/>
      <c r="H24" s="54"/>
      <c r="I24" s="9"/>
      <c r="J24" s="12"/>
      <c r="K24" s="7"/>
      <c r="L24" s="46"/>
      <c r="M24" s="36"/>
      <c r="N24" s="56"/>
      <c r="O24" s="42"/>
    </row>
    <row r="26" ht="12.75">
      <c r="B26" t="s">
        <v>75</v>
      </c>
    </row>
    <row r="27" spans="1:16" s="1" customFormat="1" ht="12.75">
      <c r="A27" s="3"/>
      <c r="B27" t="s">
        <v>175</v>
      </c>
      <c r="C27"/>
      <c r="D27" s="10"/>
      <c r="E27" s="83"/>
      <c r="F27" s="50"/>
      <c r="G27" s="5"/>
      <c r="H27" s="53"/>
      <c r="I27" s="18"/>
      <c r="J27" s="13"/>
      <c r="K27" s="8"/>
      <c r="L27" s="47"/>
      <c r="M27" s="23"/>
      <c r="N27" s="58"/>
      <c r="O27" s="43">
        <v>-1060.32</v>
      </c>
      <c r="P27" s="6"/>
    </row>
    <row r="31" spans="1:15" ht="12.75">
      <c r="A31" s="2"/>
      <c r="B31" s="1" t="s">
        <v>151</v>
      </c>
      <c r="C31" s="1"/>
      <c r="D31" s="11"/>
      <c r="E31" s="30"/>
      <c r="F31" s="49"/>
      <c r="G31" s="4"/>
      <c r="H31" s="54"/>
      <c r="I31" s="9"/>
      <c r="J31" s="12"/>
      <c r="K31" s="7"/>
      <c r="L31" s="46"/>
      <c r="M31" s="36"/>
      <c r="N31" s="56"/>
      <c r="O31" s="42">
        <f>SUM(O22:O30)</f>
        <v>-49.989999999999895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A25" sqref="A25"/>
    </sheetView>
  </sheetViews>
  <sheetFormatPr defaultColWidth="11.421875" defaultRowHeight="12.75"/>
  <cols>
    <col min="1" max="1" width="7.421875" style="3" customWidth="1"/>
    <col min="2" max="2" width="16.421875" style="0" customWidth="1"/>
    <col min="3" max="3" width="5.8515625" style="0" customWidth="1"/>
    <col min="4" max="4" width="5.00390625" style="10" customWidth="1"/>
    <col min="5" max="5" width="9.57421875" style="31" customWidth="1"/>
    <col min="6" max="6" width="4.7109375" style="50" customWidth="1"/>
    <col min="7" max="7" width="8.7109375" style="5" customWidth="1"/>
    <col min="8" max="8" width="4.7109375" style="53" customWidth="1"/>
    <col min="9" max="9" width="11.7109375" style="18" customWidth="1"/>
    <col min="10" max="10" width="4.7109375" style="13" customWidth="1"/>
    <col min="11" max="11" width="9.28125" style="8" customWidth="1"/>
    <col min="12" max="12" width="4.421875" style="47" customWidth="1"/>
    <col min="13" max="13" width="10.57421875" style="23" customWidth="1"/>
    <col min="14" max="14" width="10.421875" style="58" customWidth="1"/>
    <col min="15" max="15" width="10.140625" style="43" customWidth="1"/>
    <col min="16" max="16" width="16.8515625" style="44" customWidth="1"/>
  </cols>
  <sheetData>
    <row r="1" spans="1:16" s="1" customFormat="1" ht="12.75">
      <c r="A1" s="2"/>
      <c r="B1" s="2"/>
      <c r="C1" s="2"/>
      <c r="D1" s="26"/>
      <c r="E1" s="27">
        <v>5</v>
      </c>
      <c r="F1" s="48"/>
      <c r="G1" s="35">
        <v>1</v>
      </c>
      <c r="H1" s="51"/>
      <c r="I1" s="32">
        <v>1</v>
      </c>
      <c r="J1" s="33"/>
      <c r="K1" s="34">
        <v>1</v>
      </c>
      <c r="L1" s="45"/>
      <c r="M1" s="37">
        <v>25</v>
      </c>
      <c r="N1" s="55"/>
      <c r="O1" s="41"/>
      <c r="P1" s="6"/>
    </row>
    <row r="2" spans="2:15" ht="12.75">
      <c r="B2" t="s">
        <v>91</v>
      </c>
      <c r="E2" s="109">
        <f>'Oktober 2013'!E22</f>
        <v>320.81000000000006</v>
      </c>
      <c r="O2" s="43">
        <f>'Oktober 2013'!O31</f>
        <v>-49.989999999999895</v>
      </c>
    </row>
    <row r="3" spans="1:16" s="1" customFormat="1" ht="13.5" customHeight="1">
      <c r="A3" s="2" t="s">
        <v>9</v>
      </c>
      <c r="B3" s="1" t="s">
        <v>10</v>
      </c>
      <c r="C3" s="1" t="s">
        <v>11</v>
      </c>
      <c r="D3" s="11" t="s">
        <v>5</v>
      </c>
      <c r="E3" s="28" t="s">
        <v>0</v>
      </c>
      <c r="F3" s="49" t="s">
        <v>5</v>
      </c>
      <c r="G3" s="4" t="s">
        <v>1</v>
      </c>
      <c r="H3" s="52" t="s">
        <v>5</v>
      </c>
      <c r="I3" s="9" t="s">
        <v>2</v>
      </c>
      <c r="J3" s="22" t="s">
        <v>5</v>
      </c>
      <c r="K3" s="7" t="s">
        <v>3</v>
      </c>
      <c r="L3" s="46" t="s">
        <v>5</v>
      </c>
      <c r="M3" s="38" t="s">
        <v>4</v>
      </c>
      <c r="N3" s="56" t="s">
        <v>7</v>
      </c>
      <c r="O3" s="42" t="s">
        <v>6</v>
      </c>
      <c r="P3" s="6"/>
    </row>
    <row r="4" spans="1:16" s="1" customFormat="1" ht="13.5" customHeight="1">
      <c r="A4" s="2"/>
      <c r="D4" s="11"/>
      <c r="E4" s="28"/>
      <c r="F4" s="49"/>
      <c r="G4" s="4"/>
      <c r="H4" s="52"/>
      <c r="I4" s="9"/>
      <c r="J4" s="22"/>
      <c r="K4" s="7"/>
      <c r="L4" s="46"/>
      <c r="M4" s="38"/>
      <c r="N4" s="56"/>
      <c r="O4" s="42"/>
      <c r="P4" s="6"/>
    </row>
    <row r="5" spans="1:16" ht="12.75">
      <c r="A5" s="24"/>
      <c r="B5" s="25" t="s">
        <v>184</v>
      </c>
      <c r="C5" s="25"/>
      <c r="E5" s="29">
        <v>0</v>
      </c>
      <c r="G5" s="17">
        <f>F5*Impfung</f>
        <v>0</v>
      </c>
      <c r="I5" s="21">
        <f>H5*Entwurmung</f>
        <v>0</v>
      </c>
      <c r="K5" s="15">
        <f>J5*Parasiten</f>
        <v>0</v>
      </c>
      <c r="M5" s="39">
        <f>L5*KastrRüde</f>
        <v>0</v>
      </c>
      <c r="N5" s="57">
        <v>0</v>
      </c>
      <c r="O5" s="43">
        <v>15</v>
      </c>
      <c r="P5" s="44" t="s">
        <v>196</v>
      </c>
    </row>
    <row r="6" spans="1:16" ht="12.75">
      <c r="A6" s="24" t="s">
        <v>301</v>
      </c>
      <c r="B6" s="25" t="s">
        <v>265</v>
      </c>
      <c r="C6" s="25" t="s">
        <v>210</v>
      </c>
      <c r="E6" s="29">
        <f>D6*Futter</f>
        <v>0</v>
      </c>
      <c r="G6" s="17">
        <f>F6*Impfung</f>
        <v>0</v>
      </c>
      <c r="I6" s="21">
        <f>H6*Entwurmung</f>
        <v>0</v>
      </c>
      <c r="K6" s="15">
        <f>J6*Parasiten</f>
        <v>0</v>
      </c>
      <c r="M6" s="39">
        <f>L6*KastrRüde</f>
        <v>0</v>
      </c>
      <c r="N6" s="57">
        <v>0</v>
      </c>
      <c r="O6" s="43">
        <v>20</v>
      </c>
      <c r="P6" s="44" t="s">
        <v>242</v>
      </c>
    </row>
    <row r="7" spans="1:16" ht="12.75">
      <c r="A7" s="24" t="s">
        <v>301</v>
      </c>
      <c r="B7" s="25" t="s">
        <v>21</v>
      </c>
      <c r="C7" s="25" t="s">
        <v>210</v>
      </c>
      <c r="E7" s="29">
        <f>D7*Futter</f>
        <v>0</v>
      </c>
      <c r="G7" s="17">
        <f>F7*Impfung</f>
        <v>0</v>
      </c>
      <c r="I7" s="21">
        <f>H7*Entwurmung</f>
        <v>0</v>
      </c>
      <c r="K7" s="15">
        <f>J7*Parasiten</f>
        <v>0</v>
      </c>
      <c r="M7" s="39">
        <f>L7*KastrRüde</f>
        <v>0</v>
      </c>
      <c r="N7" s="57">
        <v>0</v>
      </c>
      <c r="O7" s="43">
        <v>15</v>
      </c>
      <c r="P7" s="44" t="s">
        <v>239</v>
      </c>
    </row>
    <row r="8" spans="1:16" ht="12.75">
      <c r="A8" s="24" t="s">
        <v>301</v>
      </c>
      <c r="B8" s="25" t="s">
        <v>270</v>
      </c>
      <c r="C8" s="25" t="s">
        <v>35</v>
      </c>
      <c r="E8" s="29">
        <f>D8*Futter</f>
        <v>0</v>
      </c>
      <c r="G8" s="17">
        <f>F8*Impfung</f>
        <v>0</v>
      </c>
      <c r="I8" s="21">
        <f>H8*Entwurmung</f>
        <v>0</v>
      </c>
      <c r="K8" s="15">
        <f>J8*Parasiten</f>
        <v>0</v>
      </c>
      <c r="M8" s="39">
        <f>L8*KastrRüde</f>
        <v>0</v>
      </c>
      <c r="N8" s="57">
        <v>0</v>
      </c>
      <c r="O8" s="43">
        <v>15</v>
      </c>
      <c r="P8" s="44" t="s">
        <v>219</v>
      </c>
    </row>
    <row r="9" spans="1:15" ht="12.75">
      <c r="A9" s="24"/>
      <c r="B9" s="25"/>
      <c r="C9" s="25"/>
      <c r="E9" s="29">
        <f>D9*Futter</f>
        <v>0</v>
      </c>
      <c r="G9" s="17">
        <f>F9*Impfung</f>
        <v>0</v>
      </c>
      <c r="I9" s="21">
        <f>H9*Entwurmung</f>
        <v>0</v>
      </c>
      <c r="K9" s="15">
        <f>J9*Parasiten</f>
        <v>0</v>
      </c>
      <c r="M9" s="39">
        <f>L9*KastrRüde</f>
        <v>0</v>
      </c>
      <c r="N9" s="57">
        <v>0</v>
      </c>
      <c r="O9" s="43">
        <v>0</v>
      </c>
    </row>
    <row r="10" spans="5:14" ht="12.75">
      <c r="E10" s="29"/>
      <c r="G10" s="17"/>
      <c r="I10" s="21"/>
      <c r="K10" s="15"/>
      <c r="M10" s="39"/>
      <c r="N10" s="57"/>
    </row>
    <row r="11" spans="1:15" ht="12.75">
      <c r="A11" s="2"/>
      <c r="B11" s="1" t="s">
        <v>8</v>
      </c>
      <c r="C11" s="1"/>
      <c r="D11" s="11"/>
      <c r="E11" s="30">
        <f>SUM(E2:E10)</f>
        <v>320.81000000000006</v>
      </c>
      <c r="G11" s="16">
        <f>SUM(G5:G10)</f>
        <v>0</v>
      </c>
      <c r="H11" s="54"/>
      <c r="I11" s="20">
        <f>SUM(I5:I10)</f>
        <v>0</v>
      </c>
      <c r="J11" s="12"/>
      <c r="K11" s="14">
        <f>SUM(K5:K10)</f>
        <v>0</v>
      </c>
      <c r="L11" s="46"/>
      <c r="M11" s="40">
        <f>SUM(M5:M10)</f>
        <v>0</v>
      </c>
      <c r="N11" s="56">
        <f>SUM(N5:N10)</f>
        <v>0</v>
      </c>
      <c r="O11" s="42">
        <f>SUM(O2:O10)</f>
        <v>15.010000000000105</v>
      </c>
    </row>
    <row r="12" ht="12.75">
      <c r="M12" s="39"/>
    </row>
    <row r="13" spans="1:15" ht="12.75">
      <c r="A13" s="2"/>
      <c r="B13" s="1" t="s">
        <v>12</v>
      </c>
      <c r="C13" s="1"/>
      <c r="D13" s="11"/>
      <c r="E13" s="30">
        <f>SUM(E11:O11,)</f>
        <v>335.82000000000016</v>
      </c>
      <c r="F13" s="49"/>
      <c r="G13" s="4"/>
      <c r="H13" s="54"/>
      <c r="I13" s="9"/>
      <c r="J13" s="12"/>
      <c r="K13" s="7"/>
      <c r="L13" s="46"/>
      <c r="M13" s="36"/>
      <c r="N13" s="56"/>
      <c r="O13" s="42"/>
    </row>
    <row r="15" spans="2:5" ht="12.75">
      <c r="B15" t="s">
        <v>302</v>
      </c>
      <c r="E15" s="109">
        <v>15</v>
      </c>
    </row>
    <row r="19" spans="2:5" ht="12.75">
      <c r="B19" t="s">
        <v>90</v>
      </c>
      <c r="E19" s="29">
        <f>SUM(E13:E18)</f>
        <v>350.82000000000016</v>
      </c>
    </row>
    <row r="20" spans="14:15" ht="12.75">
      <c r="N20" s="56"/>
      <c r="O20" s="42"/>
    </row>
    <row r="21" ht="12.75">
      <c r="B21" s="1" t="s">
        <v>75</v>
      </c>
    </row>
    <row r="23" spans="2:5" ht="12.75">
      <c r="B23" t="s">
        <v>175</v>
      </c>
      <c r="E23" s="109">
        <v>-400.5</v>
      </c>
    </row>
    <row r="25" spans="1:16" s="1" customFormat="1" ht="12.75">
      <c r="A25" s="2"/>
      <c r="B25" s="1" t="s">
        <v>12</v>
      </c>
      <c r="D25" s="11"/>
      <c r="E25" s="30">
        <f>SUM(E19:E24)</f>
        <v>-49.679999999999836</v>
      </c>
      <c r="F25" s="49"/>
      <c r="G25" s="4"/>
      <c r="H25" s="54"/>
      <c r="I25" s="9"/>
      <c r="J25" s="12"/>
      <c r="K25" s="7"/>
      <c r="L25" s="46"/>
      <c r="M25" s="36"/>
      <c r="N25" s="56"/>
      <c r="O25" s="42"/>
      <c r="P25" s="6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72"/>
  <sheetViews>
    <sheetView zoomScalePageLayoutView="0" workbookViewId="0" topLeftCell="A1">
      <selection activeCell="A25" sqref="A25"/>
    </sheetView>
  </sheetViews>
  <sheetFormatPr defaultColWidth="11.421875" defaultRowHeight="12.75"/>
  <cols>
    <col min="1" max="1" width="7.140625" style="3" customWidth="1"/>
    <col min="2" max="2" width="16.140625" style="0" customWidth="1"/>
    <col min="3" max="3" width="5.57421875" style="0" customWidth="1"/>
    <col min="4" max="4" width="5.00390625" style="10" customWidth="1"/>
    <col min="5" max="5" width="10.00390625" style="31" customWidth="1"/>
    <col min="6" max="6" width="4.7109375" style="50" customWidth="1"/>
    <col min="7" max="7" width="8.7109375" style="5" customWidth="1"/>
    <col min="8" max="8" width="4.7109375" style="53" customWidth="1"/>
    <col min="9" max="9" width="11.7109375" style="18" customWidth="1"/>
    <col min="10" max="10" width="4.7109375" style="13" customWidth="1"/>
    <col min="11" max="11" width="9.28125" style="8" customWidth="1"/>
    <col min="12" max="12" width="4.421875" style="47" customWidth="1"/>
    <col min="13" max="13" width="10.57421875" style="23" customWidth="1"/>
    <col min="14" max="14" width="10.421875" style="58" customWidth="1"/>
    <col min="15" max="15" width="10.140625" style="43" customWidth="1"/>
    <col min="16" max="16" width="14.7109375" style="63" customWidth="1"/>
  </cols>
  <sheetData>
    <row r="1" spans="1:16" s="1" customFormat="1" ht="12.75">
      <c r="A1" s="2"/>
      <c r="B1" s="2"/>
      <c r="C1" s="2"/>
      <c r="D1" s="26"/>
      <c r="E1" s="27">
        <v>5</v>
      </c>
      <c r="F1" s="48"/>
      <c r="G1" s="35">
        <v>1</v>
      </c>
      <c r="H1" s="51"/>
      <c r="I1" s="32">
        <v>1</v>
      </c>
      <c r="J1" s="33"/>
      <c r="K1" s="34">
        <v>1</v>
      </c>
      <c r="L1" s="45"/>
      <c r="M1" s="37">
        <v>25</v>
      </c>
      <c r="N1" s="55"/>
      <c r="O1" s="41"/>
      <c r="P1" s="62"/>
    </row>
    <row r="3" spans="1:16" s="1" customFormat="1" ht="13.5" customHeight="1">
      <c r="A3" s="2" t="s">
        <v>9</v>
      </c>
      <c r="B3" s="1" t="s">
        <v>10</v>
      </c>
      <c r="C3" s="1" t="s">
        <v>11</v>
      </c>
      <c r="D3" s="11" t="s">
        <v>5</v>
      </c>
      <c r="E3" s="28" t="s">
        <v>0</v>
      </c>
      <c r="F3" s="49" t="s">
        <v>5</v>
      </c>
      <c r="G3" s="4" t="s">
        <v>1</v>
      </c>
      <c r="H3" s="52" t="s">
        <v>5</v>
      </c>
      <c r="I3" s="9" t="s">
        <v>2</v>
      </c>
      <c r="J3" s="22" t="s">
        <v>5</v>
      </c>
      <c r="K3" s="7" t="s">
        <v>3</v>
      </c>
      <c r="L3" s="46" t="s">
        <v>5</v>
      </c>
      <c r="M3" s="38" t="s">
        <v>4</v>
      </c>
      <c r="N3" s="56" t="s">
        <v>7</v>
      </c>
      <c r="O3" s="42" t="s">
        <v>6</v>
      </c>
      <c r="P3" s="62"/>
    </row>
    <row r="4" spans="1:16" s="1" customFormat="1" ht="13.5" customHeight="1">
      <c r="A4" s="2"/>
      <c r="D4" s="11"/>
      <c r="E4" s="28"/>
      <c r="F4" s="49"/>
      <c r="G4" s="4"/>
      <c r="H4" s="52"/>
      <c r="I4" s="9"/>
      <c r="J4" s="22"/>
      <c r="K4" s="7"/>
      <c r="L4" s="46"/>
      <c r="M4" s="38"/>
      <c r="N4" s="56"/>
      <c r="O4" s="42"/>
      <c r="P4" s="62"/>
    </row>
    <row r="5" spans="1:16" ht="12.75">
      <c r="A5" s="24"/>
      <c r="B5" s="25" t="s">
        <v>184</v>
      </c>
      <c r="C5" s="25"/>
      <c r="E5" s="29">
        <f aca="true" t="shared" si="0" ref="E5:E61">D5*Futter</f>
        <v>0</v>
      </c>
      <c r="G5" s="17">
        <f aca="true" t="shared" si="1" ref="G5:G61">F5*Impfung</f>
        <v>0</v>
      </c>
      <c r="I5" s="21">
        <f aca="true" t="shared" si="2" ref="I5:I61">H5*Entwurmung</f>
        <v>0</v>
      </c>
      <c r="K5" s="15">
        <f aca="true" t="shared" si="3" ref="K5:K61">J5*Parasiten</f>
        <v>0</v>
      </c>
      <c r="M5" s="39">
        <f aca="true" t="shared" si="4" ref="M5:M61">L5*KastrRüde</f>
        <v>0</v>
      </c>
      <c r="N5" s="57">
        <v>0</v>
      </c>
      <c r="O5" s="43">
        <v>15</v>
      </c>
      <c r="P5" s="63" t="s">
        <v>196</v>
      </c>
    </row>
    <row r="6" spans="1:15" ht="12.75">
      <c r="A6" s="24"/>
      <c r="B6" s="25"/>
      <c r="C6" s="25"/>
      <c r="E6" s="29">
        <f t="shared" si="0"/>
        <v>0</v>
      </c>
      <c r="G6" s="17">
        <f t="shared" si="1"/>
        <v>0</v>
      </c>
      <c r="I6" s="21">
        <f t="shared" si="2"/>
        <v>0</v>
      </c>
      <c r="K6" s="15">
        <f t="shared" si="3"/>
        <v>0</v>
      </c>
      <c r="M6" s="39">
        <f t="shared" si="4"/>
        <v>0</v>
      </c>
      <c r="N6" s="57">
        <v>0</v>
      </c>
      <c r="O6" s="43">
        <v>0</v>
      </c>
    </row>
    <row r="7" spans="1:15" ht="12.75">
      <c r="A7" s="24"/>
      <c r="B7" s="25"/>
      <c r="C7" s="25"/>
      <c r="E7" s="29">
        <f t="shared" si="0"/>
        <v>0</v>
      </c>
      <c r="G7" s="17">
        <f t="shared" si="1"/>
        <v>0</v>
      </c>
      <c r="I7" s="21">
        <f t="shared" si="2"/>
        <v>0</v>
      </c>
      <c r="K7" s="15">
        <f t="shared" si="3"/>
        <v>0</v>
      </c>
      <c r="M7" s="39">
        <f t="shared" si="4"/>
        <v>0</v>
      </c>
      <c r="N7" s="57">
        <v>0</v>
      </c>
      <c r="O7" s="43">
        <v>0</v>
      </c>
    </row>
    <row r="8" spans="1:15" ht="12.75">
      <c r="A8" s="24"/>
      <c r="B8" s="25"/>
      <c r="C8" s="25"/>
      <c r="E8" s="29">
        <f t="shared" si="0"/>
        <v>0</v>
      </c>
      <c r="G8" s="17">
        <f t="shared" si="1"/>
        <v>0</v>
      </c>
      <c r="I8" s="21">
        <f t="shared" si="2"/>
        <v>0</v>
      </c>
      <c r="K8" s="15">
        <f t="shared" si="3"/>
        <v>0</v>
      </c>
      <c r="M8" s="39">
        <f t="shared" si="4"/>
        <v>0</v>
      </c>
      <c r="N8" s="57">
        <v>0</v>
      </c>
      <c r="O8" s="43">
        <v>0</v>
      </c>
    </row>
    <row r="9" spans="1:15" ht="12.75">
      <c r="A9" s="24"/>
      <c r="B9" s="25"/>
      <c r="C9" s="25"/>
      <c r="E9" s="29">
        <f t="shared" si="0"/>
        <v>0</v>
      </c>
      <c r="G9" s="17">
        <f t="shared" si="1"/>
        <v>0</v>
      </c>
      <c r="I9" s="21">
        <f t="shared" si="2"/>
        <v>0</v>
      </c>
      <c r="K9" s="15">
        <f t="shared" si="3"/>
        <v>0</v>
      </c>
      <c r="M9" s="39">
        <f t="shared" si="4"/>
        <v>0</v>
      </c>
      <c r="N9" s="57">
        <v>0</v>
      </c>
      <c r="O9" s="43">
        <v>0</v>
      </c>
    </row>
    <row r="10" spans="1:15" ht="12.75">
      <c r="A10" s="24"/>
      <c r="B10" s="25"/>
      <c r="C10" s="25"/>
      <c r="E10" s="29">
        <f t="shared" si="0"/>
        <v>0</v>
      </c>
      <c r="G10" s="17">
        <f t="shared" si="1"/>
        <v>0</v>
      </c>
      <c r="I10" s="21">
        <f t="shared" si="2"/>
        <v>0</v>
      </c>
      <c r="K10" s="15">
        <f t="shared" si="3"/>
        <v>0</v>
      </c>
      <c r="M10" s="39">
        <f t="shared" si="4"/>
        <v>0</v>
      </c>
      <c r="N10" s="57">
        <v>0</v>
      </c>
      <c r="O10" s="43">
        <v>0</v>
      </c>
    </row>
    <row r="11" spans="1:15" ht="12.75">
      <c r="A11" s="24"/>
      <c r="B11" s="25"/>
      <c r="C11" s="25"/>
      <c r="E11" s="29">
        <f t="shared" si="0"/>
        <v>0</v>
      </c>
      <c r="G11" s="17">
        <f t="shared" si="1"/>
        <v>0</v>
      </c>
      <c r="I11" s="21">
        <f t="shared" si="2"/>
        <v>0</v>
      </c>
      <c r="K11" s="15">
        <f t="shared" si="3"/>
        <v>0</v>
      </c>
      <c r="M11" s="39">
        <f t="shared" si="4"/>
        <v>0</v>
      </c>
      <c r="N11" s="57">
        <v>0</v>
      </c>
      <c r="O11" s="43">
        <v>0</v>
      </c>
    </row>
    <row r="12" spans="1:15" ht="12.75">
      <c r="A12" s="24"/>
      <c r="B12" s="25"/>
      <c r="C12" s="25"/>
      <c r="E12" s="29">
        <f t="shared" si="0"/>
        <v>0</v>
      </c>
      <c r="G12" s="17">
        <f t="shared" si="1"/>
        <v>0</v>
      </c>
      <c r="I12" s="21">
        <f t="shared" si="2"/>
        <v>0</v>
      </c>
      <c r="K12" s="15">
        <f t="shared" si="3"/>
        <v>0</v>
      </c>
      <c r="M12" s="39">
        <f t="shared" si="4"/>
        <v>0</v>
      </c>
      <c r="N12" s="57">
        <v>0</v>
      </c>
      <c r="O12" s="43">
        <v>0</v>
      </c>
    </row>
    <row r="13" spans="1:15" ht="12.75">
      <c r="A13" s="24"/>
      <c r="B13" s="25"/>
      <c r="C13" s="25"/>
      <c r="E13" s="29">
        <f t="shared" si="0"/>
        <v>0</v>
      </c>
      <c r="G13" s="17">
        <f t="shared" si="1"/>
        <v>0</v>
      </c>
      <c r="I13" s="21">
        <f t="shared" si="2"/>
        <v>0</v>
      </c>
      <c r="K13" s="15">
        <f t="shared" si="3"/>
        <v>0</v>
      </c>
      <c r="M13" s="39">
        <f t="shared" si="4"/>
        <v>0</v>
      </c>
      <c r="N13" s="57">
        <v>0</v>
      </c>
      <c r="O13" s="43">
        <v>0</v>
      </c>
    </row>
    <row r="14" spans="1:15" ht="12.75">
      <c r="A14" s="24"/>
      <c r="B14" s="25"/>
      <c r="C14" s="25"/>
      <c r="E14" s="29">
        <f t="shared" si="0"/>
        <v>0</v>
      </c>
      <c r="G14" s="17">
        <f t="shared" si="1"/>
        <v>0</v>
      </c>
      <c r="I14" s="21">
        <f t="shared" si="2"/>
        <v>0</v>
      </c>
      <c r="K14" s="15">
        <f t="shared" si="3"/>
        <v>0</v>
      </c>
      <c r="M14" s="39">
        <f t="shared" si="4"/>
        <v>0</v>
      </c>
      <c r="N14" s="57">
        <v>0</v>
      </c>
      <c r="O14" s="43">
        <v>0</v>
      </c>
    </row>
    <row r="15" spans="1:15" ht="12.75">
      <c r="A15" s="24"/>
      <c r="B15" s="25"/>
      <c r="C15" s="25"/>
      <c r="E15" s="29">
        <f t="shared" si="0"/>
        <v>0</v>
      </c>
      <c r="G15" s="17">
        <f t="shared" si="1"/>
        <v>0</v>
      </c>
      <c r="I15" s="21">
        <f t="shared" si="2"/>
        <v>0</v>
      </c>
      <c r="K15" s="15">
        <f t="shared" si="3"/>
        <v>0</v>
      </c>
      <c r="M15" s="39">
        <f t="shared" si="4"/>
        <v>0</v>
      </c>
      <c r="N15" s="57">
        <v>0</v>
      </c>
      <c r="O15" s="43">
        <v>0</v>
      </c>
    </row>
    <row r="16" spans="1:15" ht="12.75">
      <c r="A16" s="24"/>
      <c r="B16" s="25"/>
      <c r="C16" s="25"/>
      <c r="E16" s="29">
        <f t="shared" si="0"/>
        <v>0</v>
      </c>
      <c r="G16" s="17">
        <f t="shared" si="1"/>
        <v>0</v>
      </c>
      <c r="I16" s="21">
        <f t="shared" si="2"/>
        <v>0</v>
      </c>
      <c r="K16" s="15">
        <f t="shared" si="3"/>
        <v>0</v>
      </c>
      <c r="M16" s="39">
        <f t="shared" si="4"/>
        <v>0</v>
      </c>
      <c r="N16" s="57">
        <v>0</v>
      </c>
      <c r="O16" s="43">
        <v>0</v>
      </c>
    </row>
    <row r="17" spans="1:15" ht="12.75">
      <c r="A17" s="24"/>
      <c r="B17" s="25"/>
      <c r="C17" s="25"/>
      <c r="E17" s="29">
        <f>D17*Futter</f>
        <v>0</v>
      </c>
      <c r="G17" s="17">
        <f>F17*Impfung</f>
        <v>0</v>
      </c>
      <c r="I17" s="21">
        <f>H17*Entwurmung</f>
        <v>0</v>
      </c>
      <c r="K17" s="15">
        <f>J17*Parasiten</f>
        <v>0</v>
      </c>
      <c r="M17" s="39">
        <f>L17*KastrRüde</f>
        <v>0</v>
      </c>
      <c r="N17" s="57">
        <v>0</v>
      </c>
      <c r="O17" s="43">
        <v>0</v>
      </c>
    </row>
    <row r="18" spans="1:15" ht="12.75">
      <c r="A18" s="24"/>
      <c r="B18" s="25"/>
      <c r="C18" s="25"/>
      <c r="E18" s="29">
        <f>D18*Futter</f>
        <v>0</v>
      </c>
      <c r="G18" s="17">
        <f>F18*Impfung</f>
        <v>0</v>
      </c>
      <c r="I18" s="21">
        <f>H18*Entwurmung</f>
        <v>0</v>
      </c>
      <c r="K18" s="15">
        <f>J18*Parasiten</f>
        <v>0</v>
      </c>
      <c r="M18" s="39">
        <f>L18*KastrRüde</f>
        <v>0</v>
      </c>
      <c r="N18" s="57">
        <v>0</v>
      </c>
      <c r="O18" s="43">
        <v>0</v>
      </c>
    </row>
    <row r="19" spans="1:15" ht="12.75">
      <c r="A19" s="24"/>
      <c r="B19" s="25"/>
      <c r="C19" s="25"/>
      <c r="E19" s="29">
        <f>D19*Futter</f>
        <v>0</v>
      </c>
      <c r="G19" s="17">
        <f>F19*Impfung</f>
        <v>0</v>
      </c>
      <c r="I19" s="21">
        <f>H19*Entwurmung</f>
        <v>0</v>
      </c>
      <c r="K19" s="15">
        <f>J19*Parasiten</f>
        <v>0</v>
      </c>
      <c r="M19" s="39">
        <f>L19*KastrRüde</f>
        <v>0</v>
      </c>
      <c r="N19" s="57">
        <v>0</v>
      </c>
      <c r="O19" s="43">
        <v>0</v>
      </c>
    </row>
    <row r="20" spans="1:16" s="1" customFormat="1" ht="12.75">
      <c r="A20" s="24"/>
      <c r="B20" s="25"/>
      <c r="C20" s="25"/>
      <c r="D20" s="10"/>
      <c r="E20" s="29">
        <f>D20*Futter</f>
        <v>0</v>
      </c>
      <c r="F20" s="50"/>
      <c r="G20" s="17">
        <f>F20*Impfung</f>
        <v>0</v>
      </c>
      <c r="H20" s="53"/>
      <c r="I20" s="21">
        <f>H20*Entwurmung</f>
        <v>0</v>
      </c>
      <c r="J20" s="13"/>
      <c r="K20" s="15">
        <f>J20*Parasiten</f>
        <v>0</v>
      </c>
      <c r="L20" s="47"/>
      <c r="M20" s="39">
        <f>L20*KastrRüde</f>
        <v>0</v>
      </c>
      <c r="N20" s="57">
        <v>0</v>
      </c>
      <c r="O20" s="43">
        <v>0</v>
      </c>
      <c r="P20" s="62"/>
    </row>
    <row r="21" spans="1:15" ht="12.75">
      <c r="A21" s="24"/>
      <c r="B21" s="25"/>
      <c r="C21" s="25"/>
      <c r="E21" s="29">
        <f aca="true" t="shared" si="5" ref="E21:E26">D21*Futter</f>
        <v>0</v>
      </c>
      <c r="G21" s="17">
        <f aca="true" t="shared" si="6" ref="G21:G26">F21*Impfung</f>
        <v>0</v>
      </c>
      <c r="I21" s="21">
        <f aca="true" t="shared" si="7" ref="I21:I26">H21*Entwurmung</f>
        <v>0</v>
      </c>
      <c r="K21" s="15">
        <f aca="true" t="shared" si="8" ref="K21:K26">J21*Parasiten</f>
        <v>0</v>
      </c>
      <c r="M21" s="39">
        <f aca="true" t="shared" si="9" ref="M21:M26">L21*KastrRüde</f>
        <v>0</v>
      </c>
      <c r="N21" s="57">
        <v>0</v>
      </c>
      <c r="O21" s="43">
        <v>0</v>
      </c>
    </row>
    <row r="22" spans="1:16" s="1" customFormat="1" ht="12.75">
      <c r="A22" s="24"/>
      <c r="B22" s="25"/>
      <c r="C22" s="25"/>
      <c r="D22" s="10"/>
      <c r="E22" s="29">
        <f t="shared" si="5"/>
        <v>0</v>
      </c>
      <c r="F22" s="50"/>
      <c r="G22" s="17">
        <f t="shared" si="6"/>
        <v>0</v>
      </c>
      <c r="H22" s="53"/>
      <c r="I22" s="21">
        <f t="shared" si="7"/>
        <v>0</v>
      </c>
      <c r="J22" s="13"/>
      <c r="K22" s="15">
        <f t="shared" si="8"/>
        <v>0</v>
      </c>
      <c r="L22" s="47"/>
      <c r="M22" s="39">
        <f t="shared" si="9"/>
        <v>0</v>
      </c>
      <c r="N22" s="57">
        <v>0</v>
      </c>
      <c r="O22" s="43">
        <v>0</v>
      </c>
      <c r="P22" s="62"/>
    </row>
    <row r="23" spans="1:15" ht="12.75">
      <c r="A23" s="24"/>
      <c r="B23" s="25"/>
      <c r="C23" s="25"/>
      <c r="E23" s="29">
        <f t="shared" si="5"/>
        <v>0</v>
      </c>
      <c r="G23" s="17">
        <f t="shared" si="6"/>
        <v>0</v>
      </c>
      <c r="I23" s="21">
        <f t="shared" si="7"/>
        <v>0</v>
      </c>
      <c r="K23" s="15">
        <f t="shared" si="8"/>
        <v>0</v>
      </c>
      <c r="M23" s="39">
        <f t="shared" si="9"/>
        <v>0</v>
      </c>
      <c r="N23" s="57">
        <v>0</v>
      </c>
      <c r="O23" s="43">
        <v>0</v>
      </c>
    </row>
    <row r="24" spans="1:15" ht="12.75">
      <c r="A24" s="24"/>
      <c r="B24" s="25"/>
      <c r="C24" s="25"/>
      <c r="E24" s="29">
        <f t="shared" si="5"/>
        <v>0</v>
      </c>
      <c r="G24" s="17">
        <f t="shared" si="6"/>
        <v>0</v>
      </c>
      <c r="I24" s="21">
        <f t="shared" si="7"/>
        <v>0</v>
      </c>
      <c r="K24" s="15">
        <f t="shared" si="8"/>
        <v>0</v>
      </c>
      <c r="M24" s="39">
        <f t="shared" si="9"/>
        <v>0</v>
      </c>
      <c r="N24" s="57">
        <v>0</v>
      </c>
      <c r="O24" s="43">
        <v>0</v>
      </c>
    </row>
    <row r="25" spans="1:15" ht="12.75">
      <c r="A25" s="24"/>
      <c r="B25" s="25"/>
      <c r="C25" s="25"/>
      <c r="E25" s="29">
        <f t="shared" si="5"/>
        <v>0</v>
      </c>
      <c r="G25" s="17">
        <f t="shared" si="6"/>
        <v>0</v>
      </c>
      <c r="I25" s="21">
        <f t="shared" si="7"/>
        <v>0</v>
      </c>
      <c r="K25" s="15">
        <f t="shared" si="8"/>
        <v>0</v>
      </c>
      <c r="M25" s="39">
        <f t="shared" si="9"/>
        <v>0</v>
      </c>
      <c r="N25" s="57">
        <v>0</v>
      </c>
      <c r="O25" s="43">
        <v>0</v>
      </c>
    </row>
    <row r="26" spans="1:15" ht="12.75">
      <c r="A26" s="24"/>
      <c r="B26" s="25"/>
      <c r="C26" s="25"/>
      <c r="E26" s="29">
        <f t="shared" si="5"/>
        <v>0</v>
      </c>
      <c r="G26" s="17">
        <f t="shared" si="6"/>
        <v>0</v>
      </c>
      <c r="I26" s="21">
        <f t="shared" si="7"/>
        <v>0</v>
      </c>
      <c r="K26" s="15">
        <f t="shared" si="8"/>
        <v>0</v>
      </c>
      <c r="M26" s="39">
        <f t="shared" si="9"/>
        <v>0</v>
      </c>
      <c r="N26" s="57">
        <v>0</v>
      </c>
      <c r="O26" s="43">
        <v>0</v>
      </c>
    </row>
    <row r="27" spans="1:15" ht="12.75">
      <c r="A27" s="24"/>
      <c r="B27" s="25"/>
      <c r="C27" s="25"/>
      <c r="E27" s="29">
        <f>D27*Futter</f>
        <v>0</v>
      </c>
      <c r="G27" s="17">
        <f>F27*Impfung</f>
        <v>0</v>
      </c>
      <c r="I27" s="21">
        <f>H27*Entwurmung</f>
        <v>0</v>
      </c>
      <c r="K27" s="15">
        <f>J27*Parasiten</f>
        <v>0</v>
      </c>
      <c r="M27" s="39">
        <f>L27*KastrRüde</f>
        <v>0</v>
      </c>
      <c r="N27" s="57">
        <v>0</v>
      </c>
      <c r="O27" s="43">
        <v>0</v>
      </c>
    </row>
    <row r="28" spans="1:15" ht="12.75">
      <c r="A28" s="24"/>
      <c r="B28" s="25"/>
      <c r="C28" s="25"/>
      <c r="E28" s="29">
        <f t="shared" si="0"/>
        <v>0</v>
      </c>
      <c r="G28" s="17">
        <f t="shared" si="1"/>
        <v>0</v>
      </c>
      <c r="I28" s="21">
        <f t="shared" si="2"/>
        <v>0</v>
      </c>
      <c r="K28" s="15">
        <f t="shared" si="3"/>
        <v>0</v>
      </c>
      <c r="M28" s="39">
        <f t="shared" si="4"/>
        <v>0</v>
      </c>
      <c r="N28" s="57">
        <v>0</v>
      </c>
      <c r="O28" s="43">
        <v>0</v>
      </c>
    </row>
    <row r="29" spans="1:16" s="1" customFormat="1" ht="12.75">
      <c r="A29" s="24"/>
      <c r="B29" s="25"/>
      <c r="C29" s="25"/>
      <c r="D29" s="10"/>
      <c r="E29" s="29">
        <f t="shared" si="0"/>
        <v>0</v>
      </c>
      <c r="F29" s="50"/>
      <c r="G29" s="17">
        <f t="shared" si="1"/>
        <v>0</v>
      </c>
      <c r="H29" s="53"/>
      <c r="I29" s="21">
        <f t="shared" si="2"/>
        <v>0</v>
      </c>
      <c r="J29" s="13"/>
      <c r="K29" s="15">
        <f t="shared" si="3"/>
        <v>0</v>
      </c>
      <c r="L29" s="47"/>
      <c r="M29" s="39">
        <f t="shared" si="4"/>
        <v>0</v>
      </c>
      <c r="N29" s="57">
        <v>0</v>
      </c>
      <c r="O29" s="43">
        <v>0</v>
      </c>
      <c r="P29" s="62"/>
    </row>
    <row r="30" spans="1:15" ht="12.75">
      <c r="A30" s="24"/>
      <c r="B30" s="25"/>
      <c r="C30" s="25"/>
      <c r="E30" s="29">
        <f>D30*Futter</f>
        <v>0</v>
      </c>
      <c r="G30" s="17">
        <f>F30*Impfung</f>
        <v>0</v>
      </c>
      <c r="I30" s="21">
        <f>H30*Entwurmung</f>
        <v>0</v>
      </c>
      <c r="K30" s="15">
        <f>J30*Parasiten</f>
        <v>0</v>
      </c>
      <c r="M30" s="39">
        <f>L30*KastrRüde</f>
        <v>0</v>
      </c>
      <c r="N30" s="57">
        <v>0</v>
      </c>
      <c r="O30" s="43">
        <v>0</v>
      </c>
    </row>
    <row r="31" spans="1:15" ht="12.75">
      <c r="A31" s="24"/>
      <c r="B31" s="25"/>
      <c r="C31" s="25"/>
      <c r="E31" s="29">
        <f t="shared" si="0"/>
        <v>0</v>
      </c>
      <c r="G31" s="17">
        <f t="shared" si="1"/>
        <v>0</v>
      </c>
      <c r="I31" s="21">
        <f t="shared" si="2"/>
        <v>0</v>
      </c>
      <c r="K31" s="15">
        <f t="shared" si="3"/>
        <v>0</v>
      </c>
      <c r="M31" s="39">
        <f t="shared" si="4"/>
        <v>0</v>
      </c>
      <c r="N31" s="57">
        <v>0</v>
      </c>
      <c r="O31" s="43">
        <v>0</v>
      </c>
    </row>
    <row r="32" spans="1:15" ht="12.75">
      <c r="A32" s="24"/>
      <c r="B32" s="25"/>
      <c r="C32" s="25"/>
      <c r="E32" s="29">
        <f t="shared" si="0"/>
        <v>0</v>
      </c>
      <c r="G32" s="17">
        <f t="shared" si="1"/>
        <v>0</v>
      </c>
      <c r="I32" s="21">
        <f t="shared" si="2"/>
        <v>0</v>
      </c>
      <c r="K32" s="15">
        <f t="shared" si="3"/>
        <v>0</v>
      </c>
      <c r="M32" s="39">
        <f t="shared" si="4"/>
        <v>0</v>
      </c>
      <c r="N32" s="57">
        <v>0</v>
      </c>
      <c r="O32" s="43">
        <v>0</v>
      </c>
    </row>
    <row r="33" spans="1:15" ht="12.75">
      <c r="A33" s="24"/>
      <c r="B33" s="25"/>
      <c r="C33" s="25"/>
      <c r="E33" s="29">
        <f>D33*Futter</f>
        <v>0</v>
      </c>
      <c r="G33" s="17">
        <f>F33*Impfung</f>
        <v>0</v>
      </c>
      <c r="I33" s="21">
        <f>H33*Entwurmung</f>
        <v>0</v>
      </c>
      <c r="K33" s="15">
        <f>J33*Parasiten</f>
        <v>0</v>
      </c>
      <c r="M33" s="39">
        <f>L33*KastrRüde</f>
        <v>0</v>
      </c>
      <c r="N33" s="57">
        <v>0</v>
      </c>
      <c r="O33" s="43">
        <v>0</v>
      </c>
    </row>
    <row r="34" spans="1:15" ht="12.75">
      <c r="A34" s="24"/>
      <c r="B34" s="25"/>
      <c r="C34" s="25"/>
      <c r="E34" s="29">
        <f>D34*Futter</f>
        <v>0</v>
      </c>
      <c r="G34" s="17">
        <f>F34*Impfung</f>
        <v>0</v>
      </c>
      <c r="I34" s="21">
        <f>H34*Entwurmung</f>
        <v>0</v>
      </c>
      <c r="K34" s="15">
        <f>J34*Parasiten</f>
        <v>0</v>
      </c>
      <c r="M34" s="39">
        <f>L34*KastrRüde</f>
        <v>0</v>
      </c>
      <c r="N34" s="57">
        <v>0</v>
      </c>
      <c r="O34" s="43">
        <v>0</v>
      </c>
    </row>
    <row r="35" spans="1:15" ht="12.75">
      <c r="A35" s="24"/>
      <c r="B35" s="25"/>
      <c r="C35" s="25"/>
      <c r="E35" s="29">
        <f>D35*Futter</f>
        <v>0</v>
      </c>
      <c r="G35" s="17">
        <f>F35*Impfung</f>
        <v>0</v>
      </c>
      <c r="I35" s="21">
        <f>H35*Entwurmung</f>
        <v>0</v>
      </c>
      <c r="K35" s="15">
        <f>J35*Parasiten</f>
        <v>0</v>
      </c>
      <c r="M35" s="39">
        <f>L35*KastrRüde</f>
        <v>0</v>
      </c>
      <c r="N35" s="57">
        <v>0</v>
      </c>
      <c r="O35" s="43">
        <v>0</v>
      </c>
    </row>
    <row r="36" spans="1:15" ht="12.75">
      <c r="A36" s="24"/>
      <c r="B36" s="25"/>
      <c r="C36" s="25"/>
      <c r="E36" s="29">
        <f>D36*Futter</f>
        <v>0</v>
      </c>
      <c r="G36" s="17">
        <f>F36*Impfung</f>
        <v>0</v>
      </c>
      <c r="I36" s="21">
        <f>H36*Entwurmung</f>
        <v>0</v>
      </c>
      <c r="K36" s="15">
        <f>J36*Parasiten</f>
        <v>0</v>
      </c>
      <c r="M36" s="39">
        <f>L36*KastrRüde</f>
        <v>0</v>
      </c>
      <c r="N36" s="57">
        <v>0</v>
      </c>
      <c r="O36" s="43">
        <v>0</v>
      </c>
    </row>
    <row r="37" spans="1:15" ht="12.75">
      <c r="A37" s="24"/>
      <c r="B37" s="25"/>
      <c r="C37" s="25"/>
      <c r="E37" s="29">
        <f t="shared" si="0"/>
        <v>0</v>
      </c>
      <c r="G37" s="17">
        <f t="shared" si="1"/>
        <v>0</v>
      </c>
      <c r="I37" s="21">
        <f t="shared" si="2"/>
        <v>0</v>
      </c>
      <c r="K37" s="15">
        <f t="shared" si="3"/>
        <v>0</v>
      </c>
      <c r="M37" s="39">
        <f t="shared" si="4"/>
        <v>0</v>
      </c>
      <c r="N37" s="57">
        <v>0</v>
      </c>
      <c r="O37" s="43">
        <v>0</v>
      </c>
    </row>
    <row r="38" spans="2:15" ht="12.75">
      <c r="B38" s="25"/>
      <c r="C38" s="25"/>
      <c r="E38" s="29">
        <f t="shared" si="0"/>
        <v>0</v>
      </c>
      <c r="G38" s="17">
        <f t="shared" si="1"/>
        <v>0</v>
      </c>
      <c r="I38" s="21">
        <f t="shared" si="2"/>
        <v>0</v>
      </c>
      <c r="K38" s="15">
        <f t="shared" si="3"/>
        <v>0</v>
      </c>
      <c r="M38" s="39">
        <f t="shared" si="4"/>
        <v>0</v>
      </c>
      <c r="N38" s="57">
        <v>0</v>
      </c>
      <c r="O38" s="43">
        <v>0</v>
      </c>
    </row>
    <row r="39" spans="2:15" ht="12.75">
      <c r="B39" s="25"/>
      <c r="C39" s="25"/>
      <c r="E39" s="29">
        <f t="shared" si="0"/>
        <v>0</v>
      </c>
      <c r="G39" s="17">
        <f t="shared" si="1"/>
        <v>0</v>
      </c>
      <c r="I39" s="21">
        <f t="shared" si="2"/>
        <v>0</v>
      </c>
      <c r="K39" s="15">
        <f t="shared" si="3"/>
        <v>0</v>
      </c>
      <c r="M39" s="39">
        <f t="shared" si="4"/>
        <v>0</v>
      </c>
      <c r="N39" s="57">
        <v>0</v>
      </c>
      <c r="O39" s="43">
        <v>0</v>
      </c>
    </row>
    <row r="40" spans="2:15" ht="12.75">
      <c r="B40" s="25"/>
      <c r="C40" s="25"/>
      <c r="E40" s="29">
        <f t="shared" si="0"/>
        <v>0</v>
      </c>
      <c r="G40" s="17">
        <f t="shared" si="1"/>
        <v>0</v>
      </c>
      <c r="I40" s="21">
        <f t="shared" si="2"/>
        <v>0</v>
      </c>
      <c r="K40" s="15">
        <f t="shared" si="3"/>
        <v>0</v>
      </c>
      <c r="M40" s="39">
        <f t="shared" si="4"/>
        <v>0</v>
      </c>
      <c r="N40" s="57">
        <v>0</v>
      </c>
      <c r="O40" s="43">
        <v>0</v>
      </c>
    </row>
    <row r="41" spans="2:15" ht="12.75">
      <c r="B41" s="25"/>
      <c r="C41" s="25"/>
      <c r="E41" s="29">
        <f t="shared" si="0"/>
        <v>0</v>
      </c>
      <c r="G41" s="17">
        <f t="shared" si="1"/>
        <v>0</v>
      </c>
      <c r="I41" s="21">
        <f t="shared" si="2"/>
        <v>0</v>
      </c>
      <c r="K41" s="15">
        <f t="shared" si="3"/>
        <v>0</v>
      </c>
      <c r="M41" s="39">
        <f t="shared" si="4"/>
        <v>0</v>
      </c>
      <c r="N41" s="57">
        <v>0</v>
      </c>
      <c r="O41" s="43">
        <v>0</v>
      </c>
    </row>
    <row r="42" spans="2:15" ht="12.75">
      <c r="B42" s="25"/>
      <c r="C42" s="25"/>
      <c r="E42" s="29">
        <f t="shared" si="0"/>
        <v>0</v>
      </c>
      <c r="G42" s="17">
        <f t="shared" si="1"/>
        <v>0</v>
      </c>
      <c r="I42" s="21">
        <f t="shared" si="2"/>
        <v>0</v>
      </c>
      <c r="K42" s="15">
        <f t="shared" si="3"/>
        <v>0</v>
      </c>
      <c r="M42" s="39">
        <f t="shared" si="4"/>
        <v>0</v>
      </c>
      <c r="N42" s="57">
        <v>0</v>
      </c>
      <c r="O42" s="43">
        <v>0</v>
      </c>
    </row>
    <row r="43" spans="2:15" ht="12.75">
      <c r="B43" s="25"/>
      <c r="C43" s="25"/>
      <c r="E43" s="29">
        <f t="shared" si="0"/>
        <v>0</v>
      </c>
      <c r="G43" s="17">
        <f t="shared" si="1"/>
        <v>0</v>
      </c>
      <c r="I43" s="21">
        <f t="shared" si="2"/>
        <v>0</v>
      </c>
      <c r="K43" s="15">
        <f t="shared" si="3"/>
        <v>0</v>
      </c>
      <c r="M43" s="39">
        <f t="shared" si="4"/>
        <v>0</v>
      </c>
      <c r="N43" s="57">
        <v>0</v>
      </c>
      <c r="O43" s="43">
        <v>0</v>
      </c>
    </row>
    <row r="44" spans="2:15" ht="12.75">
      <c r="B44" s="25"/>
      <c r="C44" s="25"/>
      <c r="E44" s="29">
        <f t="shared" si="0"/>
        <v>0</v>
      </c>
      <c r="G44" s="17">
        <f t="shared" si="1"/>
        <v>0</v>
      </c>
      <c r="I44" s="21">
        <f t="shared" si="2"/>
        <v>0</v>
      </c>
      <c r="K44" s="15">
        <f t="shared" si="3"/>
        <v>0</v>
      </c>
      <c r="M44" s="39">
        <f t="shared" si="4"/>
        <v>0</v>
      </c>
      <c r="N44" s="57">
        <v>0</v>
      </c>
      <c r="O44" s="43">
        <v>0</v>
      </c>
    </row>
    <row r="45" spans="2:15" ht="12.75">
      <c r="B45" s="25"/>
      <c r="C45" s="25"/>
      <c r="E45" s="29">
        <f t="shared" si="0"/>
        <v>0</v>
      </c>
      <c r="G45" s="17">
        <f t="shared" si="1"/>
        <v>0</v>
      </c>
      <c r="I45" s="21">
        <f t="shared" si="2"/>
        <v>0</v>
      </c>
      <c r="K45" s="15">
        <f t="shared" si="3"/>
        <v>0</v>
      </c>
      <c r="M45" s="39">
        <f t="shared" si="4"/>
        <v>0</v>
      </c>
      <c r="N45" s="57">
        <v>0</v>
      </c>
      <c r="O45" s="43">
        <v>0</v>
      </c>
    </row>
    <row r="46" spans="2:15" ht="12.75">
      <c r="B46" s="25"/>
      <c r="C46" s="25"/>
      <c r="E46" s="29">
        <v>0</v>
      </c>
      <c r="G46" s="17">
        <f t="shared" si="1"/>
        <v>0</v>
      </c>
      <c r="I46" s="21">
        <f t="shared" si="2"/>
        <v>0</v>
      </c>
      <c r="K46" s="15">
        <f t="shared" si="3"/>
        <v>0</v>
      </c>
      <c r="M46" s="39">
        <f t="shared" si="4"/>
        <v>0</v>
      </c>
      <c r="N46" s="57">
        <v>0</v>
      </c>
      <c r="O46" s="43">
        <v>0</v>
      </c>
    </row>
    <row r="47" spans="2:15" ht="12.75">
      <c r="B47" s="25"/>
      <c r="C47" s="25"/>
      <c r="E47" s="29">
        <f t="shared" si="0"/>
        <v>0</v>
      </c>
      <c r="G47" s="17">
        <f t="shared" si="1"/>
        <v>0</v>
      </c>
      <c r="I47" s="21">
        <f t="shared" si="2"/>
        <v>0</v>
      </c>
      <c r="K47" s="15">
        <f t="shared" si="3"/>
        <v>0</v>
      </c>
      <c r="M47" s="39">
        <f t="shared" si="4"/>
        <v>0</v>
      </c>
      <c r="N47" s="57">
        <v>0</v>
      </c>
      <c r="O47" s="43">
        <v>0</v>
      </c>
    </row>
    <row r="48" spans="2:15" ht="12.75">
      <c r="B48" s="25"/>
      <c r="C48" s="25"/>
      <c r="E48" s="29">
        <f t="shared" si="0"/>
        <v>0</v>
      </c>
      <c r="G48" s="17">
        <f t="shared" si="1"/>
        <v>0</v>
      </c>
      <c r="I48" s="21">
        <f t="shared" si="2"/>
        <v>0</v>
      </c>
      <c r="K48" s="15">
        <f t="shared" si="3"/>
        <v>0</v>
      </c>
      <c r="M48" s="39">
        <f t="shared" si="4"/>
        <v>0</v>
      </c>
      <c r="N48" s="57">
        <v>0</v>
      </c>
      <c r="O48" s="43">
        <v>0</v>
      </c>
    </row>
    <row r="49" spans="2:15" ht="12.75">
      <c r="B49" s="25"/>
      <c r="C49" s="25"/>
      <c r="E49" s="29">
        <f t="shared" si="0"/>
        <v>0</v>
      </c>
      <c r="G49" s="17">
        <f t="shared" si="1"/>
        <v>0</v>
      </c>
      <c r="I49" s="21">
        <f t="shared" si="2"/>
        <v>0</v>
      </c>
      <c r="K49" s="15">
        <f t="shared" si="3"/>
        <v>0</v>
      </c>
      <c r="M49" s="39">
        <f t="shared" si="4"/>
        <v>0</v>
      </c>
      <c r="N49" s="57">
        <v>0</v>
      </c>
      <c r="O49" s="43">
        <v>0</v>
      </c>
    </row>
    <row r="50" spans="2:15" ht="12.75">
      <c r="B50" s="25"/>
      <c r="C50" s="25"/>
      <c r="E50" s="29">
        <f t="shared" si="0"/>
        <v>0</v>
      </c>
      <c r="G50" s="17">
        <f t="shared" si="1"/>
        <v>0</v>
      </c>
      <c r="I50" s="21">
        <f t="shared" si="2"/>
        <v>0</v>
      </c>
      <c r="K50" s="15">
        <f t="shared" si="3"/>
        <v>0</v>
      </c>
      <c r="M50" s="39">
        <f t="shared" si="4"/>
        <v>0</v>
      </c>
      <c r="N50" s="57">
        <v>0</v>
      </c>
      <c r="O50" s="43">
        <v>0</v>
      </c>
    </row>
    <row r="51" spans="2:15" ht="12.75">
      <c r="B51" s="25"/>
      <c r="C51" s="25"/>
      <c r="E51" s="29">
        <f t="shared" si="0"/>
        <v>0</v>
      </c>
      <c r="G51" s="17">
        <f t="shared" si="1"/>
        <v>0</v>
      </c>
      <c r="I51" s="21">
        <f t="shared" si="2"/>
        <v>0</v>
      </c>
      <c r="K51" s="15">
        <f t="shared" si="3"/>
        <v>0</v>
      </c>
      <c r="M51" s="39">
        <f t="shared" si="4"/>
        <v>0</v>
      </c>
      <c r="N51" s="57">
        <v>0</v>
      </c>
      <c r="O51" s="43">
        <v>0</v>
      </c>
    </row>
    <row r="52" spans="2:15" ht="12.75">
      <c r="B52" s="25"/>
      <c r="C52" s="25"/>
      <c r="E52" s="29">
        <f t="shared" si="0"/>
        <v>0</v>
      </c>
      <c r="G52" s="17">
        <f t="shared" si="1"/>
        <v>0</v>
      </c>
      <c r="I52" s="21">
        <f t="shared" si="2"/>
        <v>0</v>
      </c>
      <c r="K52" s="15">
        <f t="shared" si="3"/>
        <v>0</v>
      </c>
      <c r="M52" s="39">
        <f t="shared" si="4"/>
        <v>0</v>
      </c>
      <c r="N52" s="57">
        <v>0</v>
      </c>
      <c r="O52" s="43">
        <v>0</v>
      </c>
    </row>
    <row r="53" spans="2:15" ht="12.75">
      <c r="B53" s="25"/>
      <c r="C53" s="25"/>
      <c r="E53" s="29">
        <f t="shared" si="0"/>
        <v>0</v>
      </c>
      <c r="G53" s="17">
        <f t="shared" si="1"/>
        <v>0</v>
      </c>
      <c r="I53" s="21">
        <f t="shared" si="2"/>
        <v>0</v>
      </c>
      <c r="K53" s="15">
        <f t="shared" si="3"/>
        <v>0</v>
      </c>
      <c r="M53" s="39">
        <f t="shared" si="4"/>
        <v>0</v>
      </c>
      <c r="N53" s="57">
        <v>0</v>
      </c>
      <c r="O53" s="43">
        <v>0</v>
      </c>
    </row>
    <row r="54" spans="2:15" ht="12.75">
      <c r="B54" s="25"/>
      <c r="C54" s="25"/>
      <c r="E54" s="29">
        <f t="shared" si="0"/>
        <v>0</v>
      </c>
      <c r="G54" s="17">
        <f t="shared" si="1"/>
        <v>0</v>
      </c>
      <c r="I54" s="21">
        <f t="shared" si="2"/>
        <v>0</v>
      </c>
      <c r="K54" s="15">
        <f t="shared" si="3"/>
        <v>0</v>
      </c>
      <c r="M54" s="39">
        <f t="shared" si="4"/>
        <v>0</v>
      </c>
      <c r="N54" s="57">
        <v>0</v>
      </c>
      <c r="O54" s="43">
        <v>0</v>
      </c>
    </row>
    <row r="55" spans="2:15" ht="12.75">
      <c r="B55" s="25"/>
      <c r="C55" s="25"/>
      <c r="E55" s="29">
        <f t="shared" si="0"/>
        <v>0</v>
      </c>
      <c r="G55" s="17">
        <f t="shared" si="1"/>
        <v>0</v>
      </c>
      <c r="I55" s="21">
        <f t="shared" si="2"/>
        <v>0</v>
      </c>
      <c r="K55" s="15">
        <f t="shared" si="3"/>
        <v>0</v>
      </c>
      <c r="M55" s="39">
        <f t="shared" si="4"/>
        <v>0</v>
      </c>
      <c r="N55" s="57">
        <v>0</v>
      </c>
      <c r="O55" s="43">
        <v>0</v>
      </c>
    </row>
    <row r="56" spans="2:15" ht="12.75">
      <c r="B56" s="25"/>
      <c r="C56" s="25"/>
      <c r="E56" s="29">
        <f t="shared" si="0"/>
        <v>0</v>
      </c>
      <c r="G56" s="17">
        <f t="shared" si="1"/>
        <v>0</v>
      </c>
      <c r="I56" s="21">
        <f t="shared" si="2"/>
        <v>0</v>
      </c>
      <c r="K56" s="15">
        <f t="shared" si="3"/>
        <v>0</v>
      </c>
      <c r="M56" s="39">
        <f t="shared" si="4"/>
        <v>0</v>
      </c>
      <c r="N56" s="57">
        <v>0</v>
      </c>
      <c r="O56" s="43">
        <v>0</v>
      </c>
    </row>
    <row r="57" spans="2:15" ht="12.75">
      <c r="B57" s="25"/>
      <c r="C57" s="25"/>
      <c r="E57" s="29">
        <f t="shared" si="0"/>
        <v>0</v>
      </c>
      <c r="G57" s="17">
        <f t="shared" si="1"/>
        <v>0</v>
      </c>
      <c r="I57" s="21">
        <f t="shared" si="2"/>
        <v>0</v>
      </c>
      <c r="K57" s="15">
        <f t="shared" si="3"/>
        <v>0</v>
      </c>
      <c r="M57" s="39">
        <f t="shared" si="4"/>
        <v>0</v>
      </c>
      <c r="N57" s="57">
        <v>0</v>
      </c>
      <c r="O57" s="43">
        <v>0</v>
      </c>
    </row>
    <row r="58" spans="2:15" ht="12.75">
      <c r="B58" s="25"/>
      <c r="C58" s="25"/>
      <c r="E58" s="29">
        <f t="shared" si="0"/>
        <v>0</v>
      </c>
      <c r="G58" s="17">
        <f t="shared" si="1"/>
        <v>0</v>
      </c>
      <c r="I58" s="21">
        <f t="shared" si="2"/>
        <v>0</v>
      </c>
      <c r="K58" s="15">
        <f t="shared" si="3"/>
        <v>0</v>
      </c>
      <c r="M58" s="39">
        <f t="shared" si="4"/>
        <v>0</v>
      </c>
      <c r="N58" s="57">
        <v>0</v>
      </c>
      <c r="O58" s="43">
        <v>0</v>
      </c>
    </row>
    <row r="59" spans="2:15" ht="12.75">
      <c r="B59" s="25"/>
      <c r="C59" s="25"/>
      <c r="E59" s="29">
        <f t="shared" si="0"/>
        <v>0</v>
      </c>
      <c r="G59" s="17">
        <f t="shared" si="1"/>
        <v>0</v>
      </c>
      <c r="I59" s="21">
        <f t="shared" si="2"/>
        <v>0</v>
      </c>
      <c r="K59" s="15">
        <f t="shared" si="3"/>
        <v>0</v>
      </c>
      <c r="M59" s="39">
        <f t="shared" si="4"/>
        <v>0</v>
      </c>
      <c r="N59" s="57">
        <v>0</v>
      </c>
      <c r="O59" s="43">
        <v>0</v>
      </c>
    </row>
    <row r="60" spans="5:15" ht="12.75">
      <c r="E60" s="29">
        <f t="shared" si="0"/>
        <v>0</v>
      </c>
      <c r="G60" s="17">
        <f t="shared" si="1"/>
        <v>0</v>
      </c>
      <c r="I60" s="21">
        <f t="shared" si="2"/>
        <v>0</v>
      </c>
      <c r="K60" s="15">
        <f t="shared" si="3"/>
        <v>0</v>
      </c>
      <c r="M60" s="39">
        <f t="shared" si="4"/>
        <v>0</v>
      </c>
      <c r="N60" s="57">
        <v>0</v>
      </c>
      <c r="O60" s="43">
        <v>0</v>
      </c>
    </row>
    <row r="61" spans="5:15" ht="12.75">
      <c r="E61" s="29">
        <f t="shared" si="0"/>
        <v>0</v>
      </c>
      <c r="G61" s="17">
        <f t="shared" si="1"/>
        <v>0</v>
      </c>
      <c r="I61" s="21">
        <f t="shared" si="2"/>
        <v>0</v>
      </c>
      <c r="K61" s="15">
        <f t="shared" si="3"/>
        <v>0</v>
      </c>
      <c r="M61" s="39">
        <f t="shared" si="4"/>
        <v>0</v>
      </c>
      <c r="N61" s="57">
        <v>0</v>
      </c>
      <c r="O61" s="43">
        <v>0</v>
      </c>
    </row>
    <row r="62" spans="5:14" ht="12.75">
      <c r="E62" s="29"/>
      <c r="G62" s="17"/>
      <c r="I62" s="21"/>
      <c r="K62" s="15"/>
      <c r="M62" s="39"/>
      <c r="N62" s="57"/>
    </row>
    <row r="63" spans="1:15" ht="12.75">
      <c r="A63" s="2"/>
      <c r="B63" s="1" t="s">
        <v>8</v>
      </c>
      <c r="C63" s="1"/>
      <c r="D63" s="11"/>
      <c r="E63" s="30">
        <f>SUM(E5:E62)</f>
        <v>0</v>
      </c>
      <c r="G63" s="16">
        <f>SUM(G5:G62)</f>
        <v>0</v>
      </c>
      <c r="H63" s="54"/>
      <c r="I63" s="20">
        <f>SUM(I5:I62)</f>
        <v>0</v>
      </c>
      <c r="J63" s="12"/>
      <c r="K63" s="14">
        <f>SUM(K5:K62)</f>
        <v>0</v>
      </c>
      <c r="L63" s="46"/>
      <c r="M63" s="40">
        <f>SUM(M5:M62)</f>
        <v>0</v>
      </c>
      <c r="N63" s="56">
        <f>SUM(N5:N62)</f>
        <v>0</v>
      </c>
      <c r="O63" s="42">
        <f>SUM(O5:O62)</f>
        <v>15</v>
      </c>
    </row>
    <row r="64" ht="12.75">
      <c r="M64" s="39"/>
    </row>
    <row r="65" spans="1:15" ht="12.75">
      <c r="A65" s="2"/>
      <c r="B65" s="1" t="s">
        <v>12</v>
      </c>
      <c r="C65" s="1"/>
      <c r="D65" s="11"/>
      <c r="E65" s="30">
        <f>SUM(E63:O63)</f>
        <v>15</v>
      </c>
      <c r="F65" s="49"/>
      <c r="G65" s="4"/>
      <c r="H65" s="54"/>
      <c r="I65" s="9"/>
      <c r="J65" s="12"/>
      <c r="K65" s="7"/>
      <c r="L65" s="46"/>
      <c r="M65" s="36"/>
      <c r="N65" s="56"/>
      <c r="O65" s="42"/>
    </row>
    <row r="72" spans="14:15" ht="12.75">
      <c r="N72" s="56"/>
      <c r="O72" s="42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IV4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A30" sqref="A30"/>
    </sheetView>
  </sheetViews>
  <sheetFormatPr defaultColWidth="11.421875" defaultRowHeight="12.75"/>
  <cols>
    <col min="1" max="1" width="7.140625" style="3" customWidth="1"/>
    <col min="2" max="2" width="16.421875" style="0" customWidth="1"/>
    <col min="3" max="3" width="6.140625" style="0" customWidth="1"/>
    <col min="4" max="4" width="5.00390625" style="10" customWidth="1"/>
    <col min="5" max="5" width="11.00390625" style="31" bestFit="1" customWidth="1"/>
    <col min="6" max="6" width="4.7109375" style="50" customWidth="1"/>
    <col min="7" max="7" width="8.7109375" style="5" customWidth="1"/>
    <col min="8" max="8" width="4.7109375" style="53" customWidth="1"/>
    <col min="9" max="9" width="11.7109375" style="18" customWidth="1"/>
    <col min="10" max="10" width="4.7109375" style="13" customWidth="1"/>
    <col min="11" max="11" width="9.28125" style="8" customWidth="1"/>
    <col min="12" max="12" width="4.421875" style="47" customWidth="1"/>
    <col min="13" max="13" width="10.57421875" style="23" customWidth="1"/>
    <col min="14" max="14" width="10.421875" style="58" customWidth="1"/>
    <col min="15" max="15" width="11.00390625" style="43" customWidth="1"/>
    <col min="16" max="16" width="11.421875" style="44" customWidth="1"/>
  </cols>
  <sheetData>
    <row r="1" spans="1:16" s="1" customFormat="1" ht="12.75">
      <c r="A1" s="2"/>
      <c r="B1" s="2"/>
      <c r="C1" s="2"/>
      <c r="D1" s="26"/>
      <c r="E1" s="27">
        <v>5</v>
      </c>
      <c r="F1" s="48"/>
      <c r="G1" s="35">
        <v>1</v>
      </c>
      <c r="H1" s="51"/>
      <c r="I1" s="32">
        <v>1</v>
      </c>
      <c r="J1" s="33"/>
      <c r="K1" s="34">
        <v>1</v>
      </c>
      <c r="L1" s="45"/>
      <c r="M1" s="37">
        <v>25</v>
      </c>
      <c r="N1" s="55"/>
      <c r="O1" s="41"/>
      <c r="P1" s="6"/>
    </row>
    <row r="2" spans="2:5" ht="12.75">
      <c r="B2" t="s">
        <v>82</v>
      </c>
      <c r="E2" s="81">
        <f>'Januar 2013'!E28</f>
        <v>0</v>
      </c>
    </row>
    <row r="3" spans="1:16" s="1" customFormat="1" ht="13.5" customHeight="1">
      <c r="A3" s="2" t="s">
        <v>9</v>
      </c>
      <c r="B3" s="1" t="s">
        <v>10</v>
      </c>
      <c r="C3" s="1" t="s">
        <v>11</v>
      </c>
      <c r="D3" s="11" t="s">
        <v>5</v>
      </c>
      <c r="E3" s="28" t="s">
        <v>0</v>
      </c>
      <c r="F3" s="49" t="s">
        <v>5</v>
      </c>
      <c r="G3" s="4" t="s">
        <v>1</v>
      </c>
      <c r="H3" s="52" t="s">
        <v>5</v>
      </c>
      <c r="I3" s="9" t="s">
        <v>2</v>
      </c>
      <c r="J3" s="22" t="s">
        <v>5</v>
      </c>
      <c r="K3" s="7" t="s">
        <v>3</v>
      </c>
      <c r="L3" s="46" t="s">
        <v>5</v>
      </c>
      <c r="M3" s="38" t="s">
        <v>80</v>
      </c>
      <c r="N3" s="56" t="s">
        <v>7</v>
      </c>
      <c r="O3" s="42" t="s">
        <v>6</v>
      </c>
      <c r="P3" s="6"/>
    </row>
    <row r="4" spans="1:16" s="1" customFormat="1" ht="13.5" customHeight="1">
      <c r="A4" s="2"/>
      <c r="D4" s="11"/>
      <c r="E4" s="28"/>
      <c r="F4" s="49"/>
      <c r="G4" s="4"/>
      <c r="H4" s="52"/>
      <c r="I4" s="9"/>
      <c r="J4" s="22"/>
      <c r="K4" s="7"/>
      <c r="L4" s="46"/>
      <c r="M4" s="38"/>
      <c r="N4" s="56"/>
      <c r="O4" s="42"/>
      <c r="P4" s="6"/>
    </row>
    <row r="5" spans="1:15" ht="12.75">
      <c r="A5" s="24" t="s">
        <v>36</v>
      </c>
      <c r="B5" s="25" t="s">
        <v>37</v>
      </c>
      <c r="C5" s="25" t="s">
        <v>35</v>
      </c>
      <c r="D5" s="65">
        <v>4</v>
      </c>
      <c r="E5" s="29">
        <f aca="true" t="shared" si="0" ref="E5:E28">D5*Futter</f>
        <v>20</v>
      </c>
      <c r="G5" s="17">
        <f aca="true" t="shared" si="1" ref="G5:G28">F5*Impfung</f>
        <v>0</v>
      </c>
      <c r="I5" s="21">
        <f aca="true" t="shared" si="2" ref="I5:I28">H5*Entwurmung</f>
        <v>0</v>
      </c>
      <c r="K5" s="15">
        <f aca="true" t="shared" si="3" ref="K5:K28">J5*Parasiten</f>
        <v>0</v>
      </c>
      <c r="M5" s="39">
        <f aca="true" t="shared" si="4" ref="M5:M28">L5*KastrRüde</f>
        <v>0</v>
      </c>
      <c r="N5" s="64">
        <v>0</v>
      </c>
      <c r="O5" s="43">
        <v>0</v>
      </c>
    </row>
    <row r="6" spans="1:15" ht="12.75">
      <c r="A6" s="24" t="s">
        <v>36</v>
      </c>
      <c r="B6" s="25" t="s">
        <v>38</v>
      </c>
      <c r="C6" s="25" t="s">
        <v>39</v>
      </c>
      <c r="D6" s="10">
        <v>3</v>
      </c>
      <c r="E6" s="29">
        <f t="shared" si="0"/>
        <v>15</v>
      </c>
      <c r="G6" s="17">
        <f t="shared" si="1"/>
        <v>0</v>
      </c>
      <c r="I6" s="21">
        <f t="shared" si="2"/>
        <v>0</v>
      </c>
      <c r="K6" s="15">
        <f t="shared" si="3"/>
        <v>0</v>
      </c>
      <c r="M6" s="39">
        <f t="shared" si="4"/>
        <v>0</v>
      </c>
      <c r="N6" s="64">
        <v>0</v>
      </c>
      <c r="O6" s="43">
        <v>0</v>
      </c>
    </row>
    <row r="7" spans="1:15" ht="12.75">
      <c r="A7" s="3" t="s">
        <v>40</v>
      </c>
      <c r="B7" s="25" t="s">
        <v>41</v>
      </c>
      <c r="C7" s="25" t="s">
        <v>39</v>
      </c>
      <c r="D7" s="10">
        <v>2</v>
      </c>
      <c r="E7" s="29">
        <f t="shared" si="0"/>
        <v>10</v>
      </c>
      <c r="G7" s="17">
        <f t="shared" si="1"/>
        <v>0</v>
      </c>
      <c r="I7" s="21">
        <f t="shared" si="2"/>
        <v>0</v>
      </c>
      <c r="K7" s="15">
        <f t="shared" si="3"/>
        <v>0</v>
      </c>
      <c r="M7" s="39">
        <f t="shared" si="4"/>
        <v>0</v>
      </c>
      <c r="N7" s="64">
        <v>0</v>
      </c>
      <c r="O7" s="43">
        <v>0</v>
      </c>
    </row>
    <row r="8" spans="1:15" ht="12.75">
      <c r="A8" s="3" t="s">
        <v>40</v>
      </c>
      <c r="B8" s="25" t="s">
        <v>42</v>
      </c>
      <c r="C8" s="25" t="s">
        <v>35</v>
      </c>
      <c r="D8" s="10">
        <v>10</v>
      </c>
      <c r="E8" s="29">
        <f t="shared" si="0"/>
        <v>50</v>
      </c>
      <c r="G8" s="17">
        <f t="shared" si="1"/>
        <v>0</v>
      </c>
      <c r="I8" s="21">
        <f t="shared" si="2"/>
        <v>0</v>
      </c>
      <c r="K8" s="15">
        <f t="shared" si="3"/>
        <v>0</v>
      </c>
      <c r="M8" s="39">
        <f t="shared" si="4"/>
        <v>0</v>
      </c>
      <c r="N8" s="64">
        <v>0</v>
      </c>
      <c r="O8" s="43">
        <v>0</v>
      </c>
    </row>
    <row r="9" spans="1:16" ht="12.75">
      <c r="A9" s="3" t="s">
        <v>40</v>
      </c>
      <c r="B9" s="25" t="s">
        <v>50</v>
      </c>
      <c r="C9" s="25" t="s">
        <v>35</v>
      </c>
      <c r="E9" s="29">
        <v>0</v>
      </c>
      <c r="G9" s="17">
        <f t="shared" si="1"/>
        <v>0</v>
      </c>
      <c r="I9" s="21">
        <f t="shared" si="2"/>
        <v>0</v>
      </c>
      <c r="K9" s="15">
        <f t="shared" si="3"/>
        <v>0</v>
      </c>
      <c r="M9" s="39">
        <f t="shared" si="4"/>
        <v>0</v>
      </c>
      <c r="N9" s="64">
        <v>0</v>
      </c>
      <c r="O9" s="43">
        <v>500</v>
      </c>
      <c r="P9" s="44" t="s">
        <v>51</v>
      </c>
    </row>
    <row r="10" spans="1:15" ht="12.75">
      <c r="A10" s="3" t="s">
        <v>40</v>
      </c>
      <c r="B10" s="25" t="s">
        <v>21</v>
      </c>
      <c r="C10" s="25" t="s">
        <v>17</v>
      </c>
      <c r="D10" s="10">
        <v>2</v>
      </c>
      <c r="E10" s="29">
        <f t="shared" si="0"/>
        <v>10</v>
      </c>
      <c r="G10" s="17">
        <f t="shared" si="1"/>
        <v>0</v>
      </c>
      <c r="I10" s="21">
        <f t="shared" si="2"/>
        <v>0</v>
      </c>
      <c r="K10" s="15">
        <f t="shared" si="3"/>
        <v>0</v>
      </c>
      <c r="M10" s="39">
        <f t="shared" si="4"/>
        <v>0</v>
      </c>
      <c r="N10" s="64">
        <v>0</v>
      </c>
      <c r="O10" s="43">
        <v>0</v>
      </c>
    </row>
    <row r="11" spans="1:15" ht="12.75">
      <c r="A11" s="3" t="s">
        <v>43</v>
      </c>
      <c r="B11" s="25" t="s">
        <v>21</v>
      </c>
      <c r="C11" s="25" t="s">
        <v>17</v>
      </c>
      <c r="D11" s="10">
        <v>6</v>
      </c>
      <c r="E11" s="29">
        <f t="shared" si="0"/>
        <v>30</v>
      </c>
      <c r="G11" s="17">
        <f t="shared" si="1"/>
        <v>0</v>
      </c>
      <c r="I11" s="21">
        <f t="shared" si="2"/>
        <v>0</v>
      </c>
      <c r="K11" s="15">
        <f t="shared" si="3"/>
        <v>0</v>
      </c>
      <c r="M11" s="39">
        <f t="shared" si="4"/>
        <v>0</v>
      </c>
      <c r="N11" s="64">
        <v>0</v>
      </c>
      <c r="O11" s="43">
        <v>0</v>
      </c>
    </row>
    <row r="12" spans="1:15" ht="12.75">
      <c r="A12" s="3" t="s">
        <v>43</v>
      </c>
      <c r="B12" s="25" t="s">
        <v>38</v>
      </c>
      <c r="C12" s="25" t="s">
        <v>17</v>
      </c>
      <c r="D12" s="10">
        <v>4</v>
      </c>
      <c r="E12" s="29">
        <f t="shared" si="0"/>
        <v>20</v>
      </c>
      <c r="G12" s="17">
        <f t="shared" si="1"/>
        <v>0</v>
      </c>
      <c r="I12" s="21">
        <f t="shared" si="2"/>
        <v>0</v>
      </c>
      <c r="K12" s="15">
        <f t="shared" si="3"/>
        <v>0</v>
      </c>
      <c r="M12" s="39">
        <f t="shared" si="4"/>
        <v>0</v>
      </c>
      <c r="N12" s="64">
        <v>0</v>
      </c>
      <c r="O12" s="43">
        <v>0</v>
      </c>
    </row>
    <row r="13" spans="1:16" ht="12.75">
      <c r="A13" s="3" t="s">
        <v>44</v>
      </c>
      <c r="B13" s="25" t="s">
        <v>45</v>
      </c>
      <c r="C13" s="25" t="s">
        <v>35</v>
      </c>
      <c r="E13" s="29">
        <f t="shared" si="0"/>
        <v>0</v>
      </c>
      <c r="G13" s="17">
        <f t="shared" si="1"/>
        <v>0</v>
      </c>
      <c r="I13" s="21">
        <f t="shared" si="2"/>
        <v>0</v>
      </c>
      <c r="K13" s="15">
        <f t="shared" si="3"/>
        <v>0</v>
      </c>
      <c r="M13" s="39">
        <f t="shared" si="4"/>
        <v>0</v>
      </c>
      <c r="N13" s="64">
        <v>0</v>
      </c>
      <c r="O13" s="43">
        <v>50</v>
      </c>
      <c r="P13" s="44" t="s">
        <v>46</v>
      </c>
    </row>
    <row r="14" spans="1:15" ht="12.75">
      <c r="A14" s="3" t="s">
        <v>47</v>
      </c>
      <c r="B14" s="25" t="s">
        <v>21</v>
      </c>
      <c r="C14" s="25" t="s">
        <v>17</v>
      </c>
      <c r="D14" s="10">
        <v>3</v>
      </c>
      <c r="E14" s="29">
        <f t="shared" si="0"/>
        <v>15</v>
      </c>
      <c r="G14" s="17">
        <f t="shared" si="1"/>
        <v>0</v>
      </c>
      <c r="I14" s="21">
        <f t="shared" si="2"/>
        <v>0</v>
      </c>
      <c r="K14" s="15">
        <f t="shared" si="3"/>
        <v>0</v>
      </c>
      <c r="M14" s="39">
        <f t="shared" si="4"/>
        <v>0</v>
      </c>
      <c r="N14" s="64">
        <v>0</v>
      </c>
      <c r="O14" s="43">
        <v>0</v>
      </c>
    </row>
    <row r="15" spans="1:16" ht="12.75">
      <c r="A15" s="3" t="s">
        <v>47</v>
      </c>
      <c r="B15" s="25" t="s">
        <v>48</v>
      </c>
      <c r="C15" s="25" t="s">
        <v>35</v>
      </c>
      <c r="E15" s="29">
        <f t="shared" si="0"/>
        <v>0</v>
      </c>
      <c r="G15" s="17">
        <f t="shared" si="1"/>
        <v>0</v>
      </c>
      <c r="I15" s="21">
        <f t="shared" si="2"/>
        <v>0</v>
      </c>
      <c r="K15" s="15">
        <f t="shared" si="3"/>
        <v>0</v>
      </c>
      <c r="M15" s="39">
        <f t="shared" si="4"/>
        <v>0</v>
      </c>
      <c r="N15" s="64">
        <v>0</v>
      </c>
      <c r="O15" s="43">
        <v>60</v>
      </c>
      <c r="P15" s="44" t="s">
        <v>49</v>
      </c>
    </row>
    <row r="16" spans="1:15" ht="12.75">
      <c r="A16" s="3" t="s">
        <v>47</v>
      </c>
      <c r="B16" s="25" t="s">
        <v>52</v>
      </c>
      <c r="C16" s="25" t="s">
        <v>31</v>
      </c>
      <c r="D16" s="10">
        <v>7</v>
      </c>
      <c r="E16" s="29">
        <f t="shared" si="0"/>
        <v>35</v>
      </c>
      <c r="G16" s="17">
        <f t="shared" si="1"/>
        <v>0</v>
      </c>
      <c r="I16" s="21">
        <f t="shared" si="2"/>
        <v>0</v>
      </c>
      <c r="K16" s="15">
        <f t="shared" si="3"/>
        <v>0</v>
      </c>
      <c r="M16" s="39">
        <f t="shared" si="4"/>
        <v>0</v>
      </c>
      <c r="N16" s="64">
        <v>0</v>
      </c>
      <c r="O16" s="43">
        <v>0</v>
      </c>
    </row>
    <row r="17" spans="1:15" ht="12.75">
      <c r="A17" s="3" t="s">
        <v>47</v>
      </c>
      <c r="B17" s="25" t="s">
        <v>38</v>
      </c>
      <c r="C17" s="25" t="s">
        <v>17</v>
      </c>
      <c r="D17" s="10">
        <v>4</v>
      </c>
      <c r="E17" s="29">
        <f t="shared" si="0"/>
        <v>20</v>
      </c>
      <c r="G17" s="17">
        <f t="shared" si="1"/>
        <v>0</v>
      </c>
      <c r="I17" s="21">
        <f t="shared" si="2"/>
        <v>0</v>
      </c>
      <c r="K17" s="15">
        <f t="shared" si="3"/>
        <v>0</v>
      </c>
      <c r="M17" s="39">
        <f t="shared" si="4"/>
        <v>0</v>
      </c>
      <c r="N17" s="64">
        <v>0</v>
      </c>
      <c r="O17" s="43">
        <v>0</v>
      </c>
    </row>
    <row r="18" spans="1:15" ht="12.75">
      <c r="A18" s="3" t="s">
        <v>47</v>
      </c>
      <c r="B18" s="25" t="s">
        <v>54</v>
      </c>
      <c r="C18" s="25" t="s">
        <v>17</v>
      </c>
      <c r="D18" s="10">
        <v>10</v>
      </c>
      <c r="E18" s="29">
        <f t="shared" si="0"/>
        <v>50</v>
      </c>
      <c r="G18" s="17">
        <f t="shared" si="1"/>
        <v>0</v>
      </c>
      <c r="I18" s="21">
        <f t="shared" si="2"/>
        <v>0</v>
      </c>
      <c r="K18" s="15">
        <f t="shared" si="3"/>
        <v>0</v>
      </c>
      <c r="M18" s="39">
        <f t="shared" si="4"/>
        <v>0</v>
      </c>
      <c r="N18" s="64">
        <v>0</v>
      </c>
      <c r="O18" s="43">
        <v>0</v>
      </c>
    </row>
    <row r="19" spans="1:15" ht="12.75">
      <c r="A19" s="3" t="s">
        <v>47</v>
      </c>
      <c r="B19" s="25" t="s">
        <v>53</v>
      </c>
      <c r="C19" s="25" t="s">
        <v>17</v>
      </c>
      <c r="D19" s="10">
        <v>10</v>
      </c>
      <c r="E19" s="29">
        <f t="shared" si="0"/>
        <v>50</v>
      </c>
      <c r="G19" s="17">
        <f t="shared" si="1"/>
        <v>0</v>
      </c>
      <c r="I19" s="21">
        <f t="shared" si="2"/>
        <v>0</v>
      </c>
      <c r="K19" s="15">
        <f t="shared" si="3"/>
        <v>0</v>
      </c>
      <c r="M19" s="39">
        <f t="shared" si="4"/>
        <v>0</v>
      </c>
      <c r="N19" s="64">
        <v>0</v>
      </c>
      <c r="O19" s="43">
        <v>0</v>
      </c>
    </row>
    <row r="20" spans="1:15" ht="12.75">
      <c r="A20" s="3" t="s">
        <v>55</v>
      </c>
      <c r="B20" s="25" t="s">
        <v>15</v>
      </c>
      <c r="C20" s="25" t="s">
        <v>17</v>
      </c>
      <c r="D20" s="10">
        <v>4</v>
      </c>
      <c r="E20" s="29">
        <f t="shared" si="0"/>
        <v>20</v>
      </c>
      <c r="G20" s="17">
        <f t="shared" si="1"/>
        <v>0</v>
      </c>
      <c r="I20" s="21">
        <f t="shared" si="2"/>
        <v>0</v>
      </c>
      <c r="K20" s="15">
        <f t="shared" si="3"/>
        <v>0</v>
      </c>
      <c r="M20" s="39">
        <f t="shared" si="4"/>
        <v>0</v>
      </c>
      <c r="N20" s="64">
        <v>0</v>
      </c>
      <c r="O20" s="43">
        <v>0</v>
      </c>
    </row>
    <row r="21" spans="1:15" ht="12.75">
      <c r="A21" s="3" t="s">
        <v>55</v>
      </c>
      <c r="B21" s="25" t="s">
        <v>16</v>
      </c>
      <c r="C21" s="25" t="s">
        <v>17</v>
      </c>
      <c r="D21" s="10">
        <v>3</v>
      </c>
      <c r="E21" s="29">
        <f t="shared" si="0"/>
        <v>15</v>
      </c>
      <c r="G21" s="17">
        <f t="shared" si="1"/>
        <v>0</v>
      </c>
      <c r="I21" s="21">
        <f t="shared" si="2"/>
        <v>0</v>
      </c>
      <c r="K21" s="15">
        <f t="shared" si="3"/>
        <v>0</v>
      </c>
      <c r="M21" s="39">
        <f t="shared" si="4"/>
        <v>0</v>
      </c>
      <c r="N21" s="64">
        <v>0</v>
      </c>
      <c r="O21" s="43">
        <v>0</v>
      </c>
    </row>
    <row r="22" spans="1:16" s="1" customFormat="1" ht="12.75">
      <c r="A22" s="3" t="s">
        <v>56</v>
      </c>
      <c r="B22" s="25" t="s">
        <v>21</v>
      </c>
      <c r="C22" s="25" t="s">
        <v>17</v>
      </c>
      <c r="D22" s="10">
        <v>4</v>
      </c>
      <c r="E22" s="29">
        <f t="shared" si="0"/>
        <v>20</v>
      </c>
      <c r="F22" s="50"/>
      <c r="G22" s="17">
        <f t="shared" si="1"/>
        <v>0</v>
      </c>
      <c r="H22" s="53"/>
      <c r="I22" s="21">
        <f t="shared" si="2"/>
        <v>0</v>
      </c>
      <c r="J22" s="13"/>
      <c r="K22" s="15">
        <f t="shared" si="3"/>
        <v>0</v>
      </c>
      <c r="L22" s="47"/>
      <c r="M22" s="39">
        <f t="shared" si="4"/>
        <v>0</v>
      </c>
      <c r="N22" s="64">
        <v>0</v>
      </c>
      <c r="O22" s="43">
        <v>0</v>
      </c>
      <c r="P22" s="6"/>
    </row>
    <row r="23" spans="1:15" ht="12.75">
      <c r="A23" s="3" t="s">
        <v>57</v>
      </c>
      <c r="B23" s="25" t="s">
        <v>38</v>
      </c>
      <c r="C23" s="25" t="s">
        <v>17</v>
      </c>
      <c r="D23" s="10">
        <v>6</v>
      </c>
      <c r="E23" s="29">
        <f t="shared" si="0"/>
        <v>30</v>
      </c>
      <c r="G23" s="17">
        <f t="shared" si="1"/>
        <v>0</v>
      </c>
      <c r="I23" s="21">
        <f t="shared" si="2"/>
        <v>0</v>
      </c>
      <c r="K23" s="15">
        <f t="shared" si="3"/>
        <v>0</v>
      </c>
      <c r="M23" s="39">
        <f t="shared" si="4"/>
        <v>0</v>
      </c>
      <c r="N23" s="64">
        <v>0</v>
      </c>
      <c r="O23" s="43">
        <v>0</v>
      </c>
    </row>
    <row r="24" spans="1:16" s="1" customFormat="1" ht="12.75">
      <c r="A24" s="3" t="s">
        <v>58</v>
      </c>
      <c r="B24" s="25" t="s">
        <v>59</v>
      </c>
      <c r="C24" s="25" t="s">
        <v>17</v>
      </c>
      <c r="D24" s="10">
        <v>2</v>
      </c>
      <c r="E24" s="29">
        <f>D24*Futter</f>
        <v>10</v>
      </c>
      <c r="F24" s="50"/>
      <c r="G24" s="17">
        <f>F24*Impfung</f>
        <v>0</v>
      </c>
      <c r="H24" s="53"/>
      <c r="I24" s="21">
        <f>H24*Entwurmung</f>
        <v>0</v>
      </c>
      <c r="J24" s="13"/>
      <c r="K24" s="15">
        <f>J24*Parasiten</f>
        <v>0</v>
      </c>
      <c r="L24" s="47"/>
      <c r="M24" s="39">
        <f>L24*KastrRüde</f>
        <v>0</v>
      </c>
      <c r="N24" s="64">
        <v>0</v>
      </c>
      <c r="O24" s="43">
        <v>0</v>
      </c>
      <c r="P24" s="6"/>
    </row>
    <row r="25" spans="1:15" ht="12.75">
      <c r="A25" s="3" t="s">
        <v>58</v>
      </c>
      <c r="B25" s="25" t="s">
        <v>21</v>
      </c>
      <c r="C25" s="25" t="s">
        <v>17</v>
      </c>
      <c r="D25" s="10">
        <v>2</v>
      </c>
      <c r="E25" s="29">
        <f>D25*Futter</f>
        <v>10</v>
      </c>
      <c r="G25" s="17">
        <f>F25*Impfung</f>
        <v>0</v>
      </c>
      <c r="I25" s="21">
        <f>H25*Entwurmung</f>
        <v>0</v>
      </c>
      <c r="K25" s="15">
        <f>J25*Parasiten</f>
        <v>0</v>
      </c>
      <c r="M25" s="39">
        <f>L25*KastrRüde</f>
        <v>0</v>
      </c>
      <c r="N25" s="64">
        <v>0</v>
      </c>
      <c r="O25" s="43">
        <v>0</v>
      </c>
    </row>
    <row r="26" spans="1:15" ht="12.75">
      <c r="A26" s="3" t="s">
        <v>60</v>
      </c>
      <c r="B26" s="25" t="s">
        <v>61</v>
      </c>
      <c r="C26" s="25" t="s">
        <v>17</v>
      </c>
      <c r="D26" s="10">
        <v>2</v>
      </c>
      <c r="E26" s="29">
        <f t="shared" si="0"/>
        <v>10</v>
      </c>
      <c r="G26" s="17">
        <f t="shared" si="1"/>
        <v>0</v>
      </c>
      <c r="I26" s="21">
        <f t="shared" si="2"/>
        <v>0</v>
      </c>
      <c r="K26" s="15">
        <f t="shared" si="3"/>
        <v>0</v>
      </c>
      <c r="M26" s="39">
        <f t="shared" si="4"/>
        <v>0</v>
      </c>
      <c r="N26" s="64">
        <v>0</v>
      </c>
      <c r="O26" s="43">
        <v>0</v>
      </c>
    </row>
    <row r="27" spans="1:15" ht="12.75">
      <c r="A27" s="3" t="s">
        <v>62</v>
      </c>
      <c r="B27" s="25" t="s">
        <v>38</v>
      </c>
      <c r="C27" s="25" t="s">
        <v>17</v>
      </c>
      <c r="D27" s="10">
        <v>5</v>
      </c>
      <c r="E27" s="29">
        <f t="shared" si="0"/>
        <v>25</v>
      </c>
      <c r="G27" s="17">
        <f t="shared" si="1"/>
        <v>0</v>
      </c>
      <c r="I27" s="21">
        <f t="shared" si="2"/>
        <v>0</v>
      </c>
      <c r="K27" s="15">
        <f t="shared" si="3"/>
        <v>0</v>
      </c>
      <c r="M27" s="39">
        <f t="shared" si="4"/>
        <v>0</v>
      </c>
      <c r="N27" s="64">
        <v>0</v>
      </c>
      <c r="O27" s="43">
        <v>0</v>
      </c>
    </row>
    <row r="28" spans="5:15" ht="12.75">
      <c r="E28" s="29">
        <f t="shared" si="0"/>
        <v>0</v>
      </c>
      <c r="G28" s="17">
        <f t="shared" si="1"/>
        <v>0</v>
      </c>
      <c r="I28" s="21">
        <f t="shared" si="2"/>
        <v>0</v>
      </c>
      <c r="K28" s="15">
        <f t="shared" si="3"/>
        <v>0</v>
      </c>
      <c r="M28" s="39">
        <f t="shared" si="4"/>
        <v>0</v>
      </c>
      <c r="N28" s="64">
        <v>0</v>
      </c>
      <c r="O28" s="43">
        <v>0</v>
      </c>
    </row>
    <row r="29" spans="1:16" s="1" customFormat="1" ht="12.75">
      <c r="A29" s="3"/>
      <c r="B29"/>
      <c r="C29"/>
      <c r="D29" s="10"/>
      <c r="E29" s="29"/>
      <c r="F29" s="50"/>
      <c r="G29" s="17"/>
      <c r="H29" s="53"/>
      <c r="I29" s="21"/>
      <c r="J29" s="13"/>
      <c r="K29" s="15"/>
      <c r="L29" s="47"/>
      <c r="M29" s="39"/>
      <c r="N29" s="64"/>
      <c r="O29" s="43"/>
      <c r="P29" s="6"/>
    </row>
    <row r="30" spans="1:15" ht="12.75">
      <c r="A30" s="2"/>
      <c r="B30" s="1" t="s">
        <v>8</v>
      </c>
      <c r="C30" s="1"/>
      <c r="D30" s="11"/>
      <c r="E30" s="30">
        <f>SUM(E5:E29)</f>
        <v>465</v>
      </c>
      <c r="G30" s="16">
        <f>SUM(G5:G29)</f>
        <v>0</v>
      </c>
      <c r="H30" s="54"/>
      <c r="I30" s="20">
        <f>SUM(I5:I29)</f>
        <v>0</v>
      </c>
      <c r="J30" s="12"/>
      <c r="K30" s="14">
        <f>SUM(K5:K29)</f>
        <v>0</v>
      </c>
      <c r="L30" s="46"/>
      <c r="M30" s="40">
        <f>SUM(M5:M29)</f>
        <v>0</v>
      </c>
      <c r="N30" s="56">
        <f>SUM(N5:N29)</f>
        <v>0</v>
      </c>
      <c r="O30" s="42">
        <f>SUM(O5:O29)</f>
        <v>610</v>
      </c>
    </row>
    <row r="31" ht="12.75">
      <c r="M31" s="39"/>
    </row>
    <row r="32" spans="1:15" ht="12.75">
      <c r="A32" s="2"/>
      <c r="B32" s="1" t="s">
        <v>12</v>
      </c>
      <c r="C32" s="1"/>
      <c r="D32" s="11"/>
      <c r="E32" s="30">
        <f>SUM(E30:O30,)</f>
        <v>1075</v>
      </c>
      <c r="F32" s="49"/>
      <c r="G32" s="4"/>
      <c r="H32" s="54"/>
      <c r="I32" s="9"/>
      <c r="J32" s="12"/>
      <c r="K32" s="7"/>
      <c r="L32" s="46"/>
      <c r="M32" s="36"/>
      <c r="N32" s="56"/>
      <c r="O32" s="42"/>
    </row>
    <row r="35" spans="1:16" s="67" customFormat="1" ht="12.75">
      <c r="A35" s="66"/>
      <c r="B35" s="67" t="s">
        <v>75</v>
      </c>
      <c r="D35" s="68"/>
      <c r="E35" s="69"/>
      <c r="F35" s="70"/>
      <c r="G35" s="71"/>
      <c r="H35" s="72"/>
      <c r="I35" s="73"/>
      <c r="J35" s="74"/>
      <c r="K35" s="75"/>
      <c r="L35" s="76"/>
      <c r="M35" s="77"/>
      <c r="N35" s="78"/>
      <c r="O35" s="79"/>
      <c r="P35" s="79"/>
    </row>
    <row r="36" spans="2:5" ht="12.75">
      <c r="B36" t="s">
        <v>83</v>
      </c>
      <c r="E36" s="81">
        <v>-324.2</v>
      </c>
    </row>
    <row r="37" spans="2:15" ht="12.75">
      <c r="B37" t="s">
        <v>84</v>
      </c>
      <c r="O37" s="43">
        <v>-610</v>
      </c>
    </row>
    <row r="39" spans="1:16" s="1" customFormat="1" ht="12.75">
      <c r="A39" s="2"/>
      <c r="B39" s="1" t="s">
        <v>85</v>
      </c>
      <c r="D39" s="11"/>
      <c r="E39" s="82">
        <f>E30+E36</f>
        <v>140.8</v>
      </c>
      <c r="F39" s="49"/>
      <c r="G39" s="4"/>
      <c r="H39" s="54"/>
      <c r="I39" s="9"/>
      <c r="J39" s="12"/>
      <c r="K39" s="7"/>
      <c r="L39" s="46"/>
      <c r="M39" s="36"/>
      <c r="N39" s="56"/>
      <c r="O39" s="42">
        <f>O30+O37</f>
        <v>0</v>
      </c>
      <c r="P39" s="6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7.140625" style="3" customWidth="1"/>
    <col min="2" max="2" width="13.8515625" style="0" customWidth="1"/>
    <col min="3" max="3" width="6.140625" style="0" customWidth="1"/>
    <col min="4" max="4" width="5.00390625" style="10" customWidth="1"/>
    <col min="5" max="5" width="9.28125" style="31" bestFit="1" customWidth="1"/>
    <col min="6" max="6" width="4.7109375" style="50" customWidth="1"/>
    <col min="7" max="7" width="8.7109375" style="5" customWidth="1"/>
    <col min="8" max="8" width="4.7109375" style="53" customWidth="1"/>
    <col min="9" max="9" width="11.7109375" style="18" customWidth="1"/>
    <col min="10" max="10" width="4.7109375" style="13" customWidth="1"/>
    <col min="11" max="11" width="9.28125" style="8" customWidth="1"/>
    <col min="12" max="12" width="4.421875" style="47" customWidth="1"/>
    <col min="13" max="13" width="10.57421875" style="23" customWidth="1"/>
    <col min="14" max="14" width="10.421875" style="58" customWidth="1"/>
    <col min="15" max="15" width="10.140625" style="43" customWidth="1"/>
    <col min="16" max="16" width="11.421875" style="44" customWidth="1"/>
  </cols>
  <sheetData>
    <row r="1" spans="1:16" s="1" customFormat="1" ht="12.75">
      <c r="A1" s="2"/>
      <c r="B1" s="2"/>
      <c r="C1" s="2"/>
      <c r="D1" s="26"/>
      <c r="E1" s="27">
        <v>5</v>
      </c>
      <c r="F1" s="48"/>
      <c r="G1" s="35">
        <v>1</v>
      </c>
      <c r="H1" s="51"/>
      <c r="I1" s="32">
        <v>1</v>
      </c>
      <c r="J1" s="33"/>
      <c r="K1" s="34">
        <v>1</v>
      </c>
      <c r="L1" s="45"/>
      <c r="M1" s="37">
        <v>25</v>
      </c>
      <c r="N1" s="55"/>
      <c r="O1" s="41"/>
      <c r="P1" s="6"/>
    </row>
    <row r="2" spans="2:5" ht="12.75">
      <c r="B2" t="s">
        <v>86</v>
      </c>
      <c r="E2" s="81">
        <f>'Februar 2013'!E39</f>
        <v>140.8</v>
      </c>
    </row>
    <row r="3" spans="1:16" s="1" customFormat="1" ht="13.5" customHeight="1">
      <c r="A3" s="2" t="s">
        <v>9</v>
      </c>
      <c r="B3" s="1" t="s">
        <v>10</v>
      </c>
      <c r="C3" s="1" t="s">
        <v>11</v>
      </c>
      <c r="D3" s="11" t="s">
        <v>5</v>
      </c>
      <c r="E3" s="28" t="s">
        <v>0</v>
      </c>
      <c r="F3" s="49" t="s">
        <v>5</v>
      </c>
      <c r="G3" s="4" t="s">
        <v>1</v>
      </c>
      <c r="H3" s="52" t="s">
        <v>5</v>
      </c>
      <c r="I3" s="9" t="s">
        <v>2</v>
      </c>
      <c r="J3" s="22" t="s">
        <v>5</v>
      </c>
      <c r="K3" s="7" t="s">
        <v>3</v>
      </c>
      <c r="L3" s="46" t="s">
        <v>5</v>
      </c>
      <c r="M3" s="38" t="s">
        <v>80</v>
      </c>
      <c r="N3" s="56" t="s">
        <v>7</v>
      </c>
      <c r="O3" s="42" t="s">
        <v>6</v>
      </c>
      <c r="P3" s="6"/>
    </row>
    <row r="4" spans="1:16" s="1" customFormat="1" ht="13.5" customHeight="1">
      <c r="A4" s="2"/>
      <c r="D4" s="11"/>
      <c r="E4" s="28"/>
      <c r="F4" s="49"/>
      <c r="G4" s="4"/>
      <c r="H4" s="52"/>
      <c r="I4" s="9"/>
      <c r="J4" s="22"/>
      <c r="K4" s="7"/>
      <c r="L4" s="46"/>
      <c r="M4" s="38"/>
      <c r="N4" s="56"/>
      <c r="O4" s="42"/>
      <c r="P4" s="6"/>
    </row>
    <row r="5" spans="1:15" ht="12.75">
      <c r="A5" s="24" t="s">
        <v>63</v>
      </c>
      <c r="B5" s="25" t="s">
        <v>64</v>
      </c>
      <c r="C5" s="25" t="s">
        <v>17</v>
      </c>
      <c r="D5" s="10">
        <v>3</v>
      </c>
      <c r="E5" s="29">
        <f aca="true" t="shared" si="0" ref="E5:E16">D5*Futter</f>
        <v>15</v>
      </c>
      <c r="G5" s="17">
        <f aca="true" t="shared" si="1" ref="G5:G20">F5*Impfung</f>
        <v>0</v>
      </c>
      <c r="I5" s="21">
        <f aca="true" t="shared" si="2" ref="I5:I20">H5*Entwurmung</f>
        <v>0</v>
      </c>
      <c r="K5" s="15">
        <f aca="true" t="shared" si="3" ref="K5:K20">J5*Parasiten</f>
        <v>0</v>
      </c>
      <c r="M5" s="39">
        <f aca="true" t="shared" si="4" ref="M5:M20">L5*KastrRüde</f>
        <v>0</v>
      </c>
      <c r="N5" s="64">
        <v>0</v>
      </c>
      <c r="O5" s="43">
        <v>0</v>
      </c>
    </row>
    <row r="6" spans="1:15" ht="12.75">
      <c r="A6" s="24" t="s">
        <v>65</v>
      </c>
      <c r="B6" s="25" t="s">
        <v>38</v>
      </c>
      <c r="C6" s="25" t="s">
        <v>39</v>
      </c>
      <c r="D6" s="10">
        <v>3</v>
      </c>
      <c r="E6" s="29">
        <f t="shared" si="0"/>
        <v>15</v>
      </c>
      <c r="G6" s="17">
        <f t="shared" si="1"/>
        <v>0</v>
      </c>
      <c r="I6" s="21">
        <f t="shared" si="2"/>
        <v>0</v>
      </c>
      <c r="K6" s="15">
        <f t="shared" si="3"/>
        <v>0</v>
      </c>
      <c r="M6" s="39">
        <f t="shared" si="4"/>
        <v>0</v>
      </c>
      <c r="N6" s="64">
        <v>0</v>
      </c>
      <c r="O6" s="43">
        <v>0</v>
      </c>
    </row>
    <row r="7" spans="1:15" ht="12.75">
      <c r="A7" s="3" t="s">
        <v>66</v>
      </c>
      <c r="B7" s="25" t="s">
        <v>67</v>
      </c>
      <c r="C7" s="25" t="s">
        <v>35</v>
      </c>
      <c r="D7" s="10">
        <v>4</v>
      </c>
      <c r="E7" s="29">
        <f t="shared" si="0"/>
        <v>20</v>
      </c>
      <c r="G7" s="17">
        <f t="shared" si="1"/>
        <v>0</v>
      </c>
      <c r="I7" s="21">
        <f t="shared" si="2"/>
        <v>0</v>
      </c>
      <c r="K7" s="15">
        <f t="shared" si="3"/>
        <v>0</v>
      </c>
      <c r="M7" s="39">
        <f t="shared" si="4"/>
        <v>0</v>
      </c>
      <c r="N7" s="64">
        <v>0</v>
      </c>
      <c r="O7" s="43">
        <v>0</v>
      </c>
    </row>
    <row r="8" spans="1:16" ht="12.75">
      <c r="A8" s="3" t="s">
        <v>68</v>
      </c>
      <c r="B8" s="25" t="s">
        <v>69</v>
      </c>
      <c r="C8" s="25" t="s">
        <v>35</v>
      </c>
      <c r="E8" s="29">
        <f t="shared" si="0"/>
        <v>0</v>
      </c>
      <c r="G8" s="17">
        <f t="shared" si="1"/>
        <v>0</v>
      </c>
      <c r="I8" s="21">
        <f t="shared" si="2"/>
        <v>0</v>
      </c>
      <c r="K8" s="15">
        <f t="shared" si="3"/>
        <v>0</v>
      </c>
      <c r="M8" s="39">
        <f t="shared" si="4"/>
        <v>0</v>
      </c>
      <c r="N8" s="64">
        <v>0</v>
      </c>
      <c r="O8" s="43">
        <v>6</v>
      </c>
      <c r="P8" s="44" t="s">
        <v>70</v>
      </c>
    </row>
    <row r="9" spans="1:16" ht="12.75">
      <c r="A9" s="3" t="s">
        <v>68</v>
      </c>
      <c r="B9" s="25" t="s">
        <v>71</v>
      </c>
      <c r="C9" s="25" t="s">
        <v>35</v>
      </c>
      <c r="E9" s="29">
        <f t="shared" si="0"/>
        <v>0</v>
      </c>
      <c r="G9" s="17">
        <f t="shared" si="1"/>
        <v>0</v>
      </c>
      <c r="I9" s="21">
        <f t="shared" si="2"/>
        <v>0</v>
      </c>
      <c r="K9" s="15">
        <f t="shared" si="3"/>
        <v>0</v>
      </c>
      <c r="M9" s="39">
        <f t="shared" si="4"/>
        <v>0</v>
      </c>
      <c r="N9" s="64">
        <v>0</v>
      </c>
      <c r="O9" s="43">
        <v>400</v>
      </c>
      <c r="P9" s="44" t="s">
        <v>70</v>
      </c>
    </row>
    <row r="10" spans="1:15" ht="12.75">
      <c r="A10" s="3" t="s">
        <v>72</v>
      </c>
      <c r="B10" s="25" t="s">
        <v>64</v>
      </c>
      <c r="C10" s="25" t="s">
        <v>17</v>
      </c>
      <c r="D10" s="10">
        <v>4</v>
      </c>
      <c r="E10" s="29">
        <f t="shared" si="0"/>
        <v>20</v>
      </c>
      <c r="G10" s="17">
        <f t="shared" si="1"/>
        <v>0</v>
      </c>
      <c r="I10" s="21">
        <f t="shared" si="2"/>
        <v>0</v>
      </c>
      <c r="K10" s="15">
        <f t="shared" si="3"/>
        <v>0</v>
      </c>
      <c r="M10" s="39">
        <f t="shared" si="4"/>
        <v>0</v>
      </c>
      <c r="N10" s="64">
        <v>0</v>
      </c>
      <c r="O10" s="43">
        <v>0</v>
      </c>
    </row>
    <row r="11" spans="1:15" ht="12.75">
      <c r="A11" s="3" t="s">
        <v>72</v>
      </c>
      <c r="B11" s="25" t="s">
        <v>38</v>
      </c>
      <c r="C11" s="25" t="s">
        <v>17</v>
      </c>
      <c r="D11" s="10">
        <v>4</v>
      </c>
      <c r="E11" s="29">
        <f t="shared" si="0"/>
        <v>20</v>
      </c>
      <c r="G11" s="17">
        <f t="shared" si="1"/>
        <v>0</v>
      </c>
      <c r="I11" s="21">
        <f t="shared" si="2"/>
        <v>0</v>
      </c>
      <c r="K11" s="15">
        <f t="shared" si="3"/>
        <v>0</v>
      </c>
      <c r="M11" s="39">
        <f t="shared" si="4"/>
        <v>0</v>
      </c>
      <c r="N11" s="64">
        <v>0</v>
      </c>
      <c r="O11" s="43">
        <v>0</v>
      </c>
    </row>
    <row r="12" spans="1:16" ht="12.75">
      <c r="A12" s="3" t="s">
        <v>73</v>
      </c>
      <c r="B12" s="25" t="s">
        <v>38</v>
      </c>
      <c r="C12" s="25" t="s">
        <v>35</v>
      </c>
      <c r="E12" s="29">
        <f t="shared" si="0"/>
        <v>0</v>
      </c>
      <c r="G12" s="17">
        <f t="shared" si="1"/>
        <v>0</v>
      </c>
      <c r="I12" s="21">
        <f t="shared" si="2"/>
        <v>0</v>
      </c>
      <c r="K12" s="15">
        <f t="shared" si="3"/>
        <v>0</v>
      </c>
      <c r="M12" s="39">
        <f t="shared" si="4"/>
        <v>0</v>
      </c>
      <c r="N12" s="64">
        <v>0</v>
      </c>
      <c r="O12" s="43">
        <v>20</v>
      </c>
      <c r="P12" s="44" t="s">
        <v>74</v>
      </c>
    </row>
    <row r="13" spans="1:15" ht="12.75">
      <c r="A13" s="3" t="s">
        <v>73</v>
      </c>
      <c r="B13" s="25" t="s">
        <v>21</v>
      </c>
      <c r="C13" s="25" t="s">
        <v>17</v>
      </c>
      <c r="D13" s="10">
        <v>3</v>
      </c>
      <c r="E13" s="29">
        <f t="shared" si="0"/>
        <v>15</v>
      </c>
      <c r="G13" s="17">
        <f t="shared" si="1"/>
        <v>0</v>
      </c>
      <c r="I13" s="21">
        <f t="shared" si="2"/>
        <v>0</v>
      </c>
      <c r="K13" s="15">
        <f t="shared" si="3"/>
        <v>0</v>
      </c>
      <c r="M13" s="39">
        <f t="shared" si="4"/>
        <v>0</v>
      </c>
      <c r="N13" s="64">
        <v>0</v>
      </c>
      <c r="O13" s="43">
        <v>0</v>
      </c>
    </row>
    <row r="14" spans="1:15" ht="12.75">
      <c r="A14" s="3" t="s">
        <v>76</v>
      </c>
      <c r="B14" s="25" t="s">
        <v>77</v>
      </c>
      <c r="C14" s="25" t="s">
        <v>17</v>
      </c>
      <c r="D14" s="10">
        <v>4</v>
      </c>
      <c r="E14" s="29">
        <f t="shared" si="0"/>
        <v>20</v>
      </c>
      <c r="G14" s="17">
        <f t="shared" si="1"/>
        <v>0</v>
      </c>
      <c r="I14" s="21">
        <f t="shared" si="2"/>
        <v>0</v>
      </c>
      <c r="K14" s="15">
        <f t="shared" si="3"/>
        <v>0</v>
      </c>
      <c r="M14" s="39">
        <f t="shared" si="4"/>
        <v>0</v>
      </c>
      <c r="N14" s="64">
        <v>0</v>
      </c>
      <c r="O14" s="43">
        <v>0</v>
      </c>
    </row>
    <row r="15" spans="1:15" ht="12.75">
      <c r="A15" s="3" t="s">
        <v>76</v>
      </c>
      <c r="B15" s="25" t="s">
        <v>16</v>
      </c>
      <c r="C15" s="25" t="s">
        <v>17</v>
      </c>
      <c r="D15" s="10">
        <v>3</v>
      </c>
      <c r="E15" s="29">
        <f t="shared" si="0"/>
        <v>15</v>
      </c>
      <c r="G15" s="17">
        <f t="shared" si="1"/>
        <v>0</v>
      </c>
      <c r="I15" s="21">
        <f t="shared" si="2"/>
        <v>0</v>
      </c>
      <c r="K15" s="15">
        <f t="shared" si="3"/>
        <v>0</v>
      </c>
      <c r="M15" s="39">
        <f t="shared" si="4"/>
        <v>0</v>
      </c>
      <c r="N15" s="64">
        <v>0</v>
      </c>
      <c r="O15" s="43">
        <v>0</v>
      </c>
    </row>
    <row r="16" spans="1:15" ht="12.75">
      <c r="A16" s="3" t="s">
        <v>78</v>
      </c>
      <c r="B16" s="25" t="s">
        <v>38</v>
      </c>
      <c r="C16" s="25" t="s">
        <v>17</v>
      </c>
      <c r="D16" s="10">
        <v>4</v>
      </c>
      <c r="E16" s="29">
        <f t="shared" si="0"/>
        <v>20</v>
      </c>
      <c r="G16" s="17">
        <f t="shared" si="1"/>
        <v>0</v>
      </c>
      <c r="I16" s="21">
        <f t="shared" si="2"/>
        <v>0</v>
      </c>
      <c r="K16" s="15">
        <f t="shared" si="3"/>
        <v>0</v>
      </c>
      <c r="M16" s="39">
        <f t="shared" si="4"/>
        <v>0</v>
      </c>
      <c r="N16" s="64">
        <v>0</v>
      </c>
      <c r="O16" s="43">
        <v>0</v>
      </c>
    </row>
    <row r="17" spans="1:15" ht="12.75">
      <c r="A17" s="3" t="s">
        <v>79</v>
      </c>
      <c r="B17" s="25" t="s">
        <v>21</v>
      </c>
      <c r="C17" s="25" t="s">
        <v>17</v>
      </c>
      <c r="E17" s="29">
        <v>60</v>
      </c>
      <c r="G17" s="17">
        <f t="shared" si="1"/>
        <v>0</v>
      </c>
      <c r="I17" s="21">
        <f t="shared" si="2"/>
        <v>0</v>
      </c>
      <c r="K17" s="15">
        <f t="shared" si="3"/>
        <v>0</v>
      </c>
      <c r="M17" s="39">
        <f t="shared" si="4"/>
        <v>0</v>
      </c>
      <c r="N17" s="64">
        <v>0</v>
      </c>
      <c r="O17" s="43">
        <v>0</v>
      </c>
    </row>
    <row r="18" spans="1:15" ht="12.75">
      <c r="A18" s="3" t="s">
        <v>92</v>
      </c>
      <c r="B18" s="25" t="s">
        <v>21</v>
      </c>
      <c r="C18" s="25" t="s">
        <v>17</v>
      </c>
      <c r="D18" s="10">
        <v>2</v>
      </c>
      <c r="E18" s="29">
        <f>D18*Futter</f>
        <v>10</v>
      </c>
      <c r="G18" s="17">
        <f t="shared" si="1"/>
        <v>0</v>
      </c>
      <c r="I18" s="21">
        <f t="shared" si="2"/>
        <v>0</v>
      </c>
      <c r="K18" s="15">
        <f t="shared" si="3"/>
        <v>0</v>
      </c>
      <c r="M18" s="39">
        <f t="shared" si="4"/>
        <v>0</v>
      </c>
      <c r="N18" s="64">
        <v>0</v>
      </c>
      <c r="O18" s="43">
        <v>0</v>
      </c>
    </row>
    <row r="19" spans="5:15" ht="12.75">
      <c r="E19" s="29">
        <f>D19*Futter</f>
        <v>0</v>
      </c>
      <c r="G19" s="17">
        <f>F19*Impfung</f>
        <v>0</v>
      </c>
      <c r="I19" s="21">
        <f>H19*Entwurmung</f>
        <v>0</v>
      </c>
      <c r="K19" s="15">
        <f>J19*Parasiten</f>
        <v>0</v>
      </c>
      <c r="M19" s="39">
        <f>L19*KastrRüde</f>
        <v>0</v>
      </c>
      <c r="N19" s="64">
        <v>0</v>
      </c>
      <c r="O19" s="43">
        <v>0</v>
      </c>
    </row>
    <row r="20" spans="2:15" ht="12.75">
      <c r="B20" t="s">
        <v>88</v>
      </c>
      <c r="E20" s="29">
        <v>44.5</v>
      </c>
      <c r="G20" s="17">
        <f t="shared" si="1"/>
        <v>0</v>
      </c>
      <c r="I20" s="21">
        <f t="shared" si="2"/>
        <v>0</v>
      </c>
      <c r="K20" s="15">
        <f t="shared" si="3"/>
        <v>0</v>
      </c>
      <c r="M20" s="39">
        <f t="shared" si="4"/>
        <v>0</v>
      </c>
      <c r="N20" s="64">
        <v>0</v>
      </c>
      <c r="O20" s="43">
        <v>0</v>
      </c>
    </row>
    <row r="21" spans="1:16" s="1" customFormat="1" ht="12.75">
      <c r="A21" s="3"/>
      <c r="B21"/>
      <c r="C21"/>
      <c r="D21" s="10"/>
      <c r="E21" s="29"/>
      <c r="F21" s="50"/>
      <c r="G21" s="17"/>
      <c r="H21" s="53"/>
      <c r="I21" s="21"/>
      <c r="J21" s="13"/>
      <c r="K21" s="15"/>
      <c r="L21" s="47"/>
      <c r="M21" s="39"/>
      <c r="N21" s="64"/>
      <c r="O21" s="43"/>
      <c r="P21" s="6"/>
    </row>
    <row r="22" spans="1:15" ht="12.75">
      <c r="A22" s="2"/>
      <c r="B22" s="1" t="s">
        <v>8</v>
      </c>
      <c r="C22" s="1"/>
      <c r="D22" s="11"/>
      <c r="E22" s="30">
        <f>SUM(E5:E21,+E2)</f>
        <v>415.3</v>
      </c>
      <c r="G22" s="16">
        <f>SUM(G5:G21)</f>
        <v>0</v>
      </c>
      <c r="H22" s="54"/>
      <c r="I22" s="20">
        <f>SUM(I5:I21)</f>
        <v>0</v>
      </c>
      <c r="J22" s="12"/>
      <c r="K22" s="14">
        <f>SUM(K5:K21)</f>
        <v>0</v>
      </c>
      <c r="L22" s="46"/>
      <c r="M22" s="40">
        <f>SUM(M5:M21)</f>
        <v>0</v>
      </c>
      <c r="N22" s="56">
        <f>SUM(N5:N21)</f>
        <v>0</v>
      </c>
      <c r="O22" s="42">
        <f>SUM(O5:O21)</f>
        <v>426</v>
      </c>
    </row>
    <row r="23" ht="12.75">
      <c r="M23" s="39"/>
    </row>
    <row r="24" spans="1:16" s="67" customFormat="1" ht="12.75">
      <c r="A24" s="2"/>
      <c r="B24" s="1" t="s">
        <v>12</v>
      </c>
      <c r="C24" s="1"/>
      <c r="D24" s="11"/>
      <c r="E24" s="30">
        <f>SUM(E22:O22,)</f>
        <v>841.3</v>
      </c>
      <c r="F24" s="49"/>
      <c r="G24" s="4"/>
      <c r="H24" s="54"/>
      <c r="I24" s="9"/>
      <c r="J24" s="12"/>
      <c r="K24" s="7"/>
      <c r="L24" s="46"/>
      <c r="M24" s="36"/>
      <c r="N24" s="56"/>
      <c r="O24" s="42"/>
      <c r="P24" s="79"/>
    </row>
    <row r="27" spans="1:15" ht="12.75">
      <c r="A27" s="66"/>
      <c r="B27" s="67" t="s">
        <v>75</v>
      </c>
      <c r="C27" s="67"/>
      <c r="D27" s="68"/>
      <c r="E27" s="69"/>
      <c r="F27" s="70"/>
      <c r="G27" s="71"/>
      <c r="H27" s="72"/>
      <c r="I27" s="73"/>
      <c r="J27" s="74"/>
      <c r="K27" s="75"/>
      <c r="L27" s="76"/>
      <c r="M27" s="77"/>
      <c r="N27" s="78"/>
      <c r="O27" s="79"/>
    </row>
    <row r="28" spans="1:16" s="1" customFormat="1" ht="12.75">
      <c r="A28" s="3"/>
      <c r="B28" t="s">
        <v>87</v>
      </c>
      <c r="C28"/>
      <c r="D28" s="10"/>
      <c r="E28" s="81">
        <v>-369</v>
      </c>
      <c r="F28" s="50"/>
      <c r="G28" s="5"/>
      <c r="H28" s="53"/>
      <c r="I28" s="18"/>
      <c r="J28" s="13"/>
      <c r="K28" s="8"/>
      <c r="L28" s="47"/>
      <c r="M28" s="23"/>
      <c r="N28" s="58"/>
      <c r="O28" s="43"/>
      <c r="P28" s="6"/>
    </row>
    <row r="29" spans="2:15" ht="12.75">
      <c r="B29" t="s">
        <v>89</v>
      </c>
      <c r="O29" s="43">
        <v>-426</v>
      </c>
    </row>
    <row r="31" spans="1:15" ht="12.75">
      <c r="A31" s="2"/>
      <c r="B31" s="1" t="s">
        <v>90</v>
      </c>
      <c r="C31" s="1"/>
      <c r="D31" s="11"/>
      <c r="E31" s="82">
        <f>E22+E28</f>
        <v>46.30000000000001</v>
      </c>
      <c r="F31" s="49"/>
      <c r="G31" s="4"/>
      <c r="H31" s="54"/>
      <c r="I31" s="9"/>
      <c r="J31" s="12"/>
      <c r="K31" s="7"/>
      <c r="L31" s="46"/>
      <c r="M31" s="36"/>
      <c r="N31" s="56"/>
      <c r="O31" s="42">
        <f>O22+O29</f>
        <v>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3">
      <selection activeCell="A32" sqref="A32"/>
    </sheetView>
  </sheetViews>
  <sheetFormatPr defaultColWidth="11.421875" defaultRowHeight="12.75"/>
  <cols>
    <col min="1" max="1" width="7.140625" style="3" customWidth="1"/>
    <col min="2" max="2" width="13.8515625" style="0" customWidth="1"/>
    <col min="3" max="3" width="6.140625" style="0" customWidth="1"/>
    <col min="4" max="4" width="5.00390625" style="10" customWidth="1"/>
    <col min="5" max="5" width="9.57421875" style="31" bestFit="1" customWidth="1"/>
    <col min="6" max="6" width="4.7109375" style="50" customWidth="1"/>
    <col min="7" max="7" width="8.7109375" style="5" customWidth="1"/>
    <col min="8" max="8" width="4.7109375" style="53" customWidth="1"/>
    <col min="9" max="9" width="11.7109375" style="18" customWidth="1"/>
    <col min="10" max="10" width="4.7109375" style="13" customWidth="1"/>
    <col min="11" max="11" width="9.28125" style="8" customWidth="1"/>
    <col min="12" max="12" width="4.421875" style="47" customWidth="1"/>
    <col min="13" max="13" width="10.57421875" style="23" customWidth="1"/>
    <col min="14" max="14" width="10.421875" style="58" customWidth="1"/>
    <col min="15" max="15" width="10.140625" style="43" customWidth="1"/>
    <col min="16" max="16" width="12.57421875" style="19" customWidth="1"/>
  </cols>
  <sheetData>
    <row r="1" spans="1:16" s="1" customFormat="1" ht="12.75">
      <c r="A1" s="2"/>
      <c r="B1" s="2"/>
      <c r="C1" s="2"/>
      <c r="D1" s="26"/>
      <c r="E1" s="27">
        <v>5</v>
      </c>
      <c r="F1" s="48"/>
      <c r="G1" s="35">
        <v>1</v>
      </c>
      <c r="H1" s="51"/>
      <c r="I1" s="32">
        <v>1</v>
      </c>
      <c r="J1" s="33"/>
      <c r="K1" s="34">
        <v>1</v>
      </c>
      <c r="L1" s="45"/>
      <c r="M1" s="37">
        <v>25</v>
      </c>
      <c r="N1" s="55"/>
      <c r="O1" s="41"/>
      <c r="P1" s="19"/>
    </row>
    <row r="2" spans="2:5" ht="12.75">
      <c r="B2" t="s">
        <v>91</v>
      </c>
      <c r="E2" s="81">
        <f>'März 2013'!E31</f>
        <v>46.30000000000001</v>
      </c>
    </row>
    <row r="3" spans="1:16" s="1" customFormat="1" ht="13.5" customHeight="1">
      <c r="A3" s="2" t="s">
        <v>9</v>
      </c>
      <c r="B3" s="1" t="s">
        <v>10</v>
      </c>
      <c r="C3" s="1" t="s">
        <v>11</v>
      </c>
      <c r="D3" s="11" t="s">
        <v>5</v>
      </c>
      <c r="E3" s="28" t="s">
        <v>0</v>
      </c>
      <c r="F3" s="49" t="s">
        <v>5</v>
      </c>
      <c r="G3" s="4" t="s">
        <v>1</v>
      </c>
      <c r="H3" s="52" t="s">
        <v>5</v>
      </c>
      <c r="I3" s="9" t="s">
        <v>2</v>
      </c>
      <c r="J3" s="22" t="s">
        <v>5</v>
      </c>
      <c r="K3" s="7" t="s">
        <v>3</v>
      </c>
      <c r="L3" s="46" t="s">
        <v>5</v>
      </c>
      <c r="M3" s="38" t="s">
        <v>80</v>
      </c>
      <c r="N3" s="56" t="s">
        <v>7</v>
      </c>
      <c r="O3" s="42" t="s">
        <v>6</v>
      </c>
      <c r="P3" s="19"/>
    </row>
    <row r="4" spans="1:16" s="1" customFormat="1" ht="13.5" customHeight="1">
      <c r="A4" s="2"/>
      <c r="D4" s="11"/>
      <c r="E4" s="28"/>
      <c r="F4" s="49"/>
      <c r="G4" s="4"/>
      <c r="H4" s="52"/>
      <c r="I4" s="9"/>
      <c r="J4" s="22"/>
      <c r="K4" s="7"/>
      <c r="L4" s="46"/>
      <c r="M4" s="38"/>
      <c r="N4" s="56"/>
      <c r="O4" s="42"/>
      <c r="P4" s="19"/>
    </row>
    <row r="5" spans="1:15" ht="12.75">
      <c r="A5" s="24" t="s">
        <v>93</v>
      </c>
      <c r="B5" s="25" t="s">
        <v>27</v>
      </c>
      <c r="C5" s="25" t="s">
        <v>17</v>
      </c>
      <c r="D5" s="10">
        <v>4</v>
      </c>
      <c r="E5" s="29">
        <f aca="true" t="shared" si="0" ref="E5:E27">D5*Futter</f>
        <v>20</v>
      </c>
      <c r="G5" s="17">
        <f aca="true" t="shared" si="1" ref="G5:G27">F5*Impfung</f>
        <v>0</v>
      </c>
      <c r="I5" s="21">
        <f aca="true" t="shared" si="2" ref="I5:I27">H5*Entwurmung</f>
        <v>0</v>
      </c>
      <c r="K5" s="15">
        <f aca="true" t="shared" si="3" ref="K5:K27">J5*Parasiten</f>
        <v>0</v>
      </c>
      <c r="M5" s="39">
        <f aca="true" t="shared" si="4" ref="M5:M27">L5*KastrRüde</f>
        <v>0</v>
      </c>
      <c r="N5" s="64">
        <v>0</v>
      </c>
      <c r="O5" s="43">
        <v>0</v>
      </c>
    </row>
    <row r="6" spans="1:15" ht="12.75">
      <c r="A6" s="24" t="s">
        <v>94</v>
      </c>
      <c r="B6" s="25" t="s">
        <v>21</v>
      </c>
      <c r="C6" s="25" t="s">
        <v>17</v>
      </c>
      <c r="D6" s="10">
        <v>5</v>
      </c>
      <c r="E6" s="29">
        <f t="shared" si="0"/>
        <v>25</v>
      </c>
      <c r="G6" s="17">
        <f t="shared" si="1"/>
        <v>0</v>
      </c>
      <c r="I6" s="21">
        <f t="shared" si="2"/>
        <v>0</v>
      </c>
      <c r="K6" s="15">
        <f t="shared" si="3"/>
        <v>0</v>
      </c>
      <c r="M6" s="39">
        <f t="shared" si="4"/>
        <v>0</v>
      </c>
      <c r="N6" s="64">
        <v>0</v>
      </c>
      <c r="O6" s="43">
        <v>0</v>
      </c>
    </row>
    <row r="7" spans="1:15" ht="12.75">
      <c r="A7" s="3" t="s">
        <v>95</v>
      </c>
      <c r="B7" s="25" t="s">
        <v>38</v>
      </c>
      <c r="C7" s="25" t="s">
        <v>39</v>
      </c>
      <c r="D7" s="10">
        <v>3</v>
      </c>
      <c r="E7" s="29">
        <f t="shared" si="0"/>
        <v>15</v>
      </c>
      <c r="G7" s="17">
        <f t="shared" si="1"/>
        <v>0</v>
      </c>
      <c r="I7" s="21">
        <f t="shared" si="2"/>
        <v>0</v>
      </c>
      <c r="K7" s="15">
        <f t="shared" si="3"/>
        <v>0</v>
      </c>
      <c r="M7" s="39">
        <f t="shared" si="4"/>
        <v>0</v>
      </c>
      <c r="N7" s="64">
        <v>0</v>
      </c>
      <c r="O7" s="43">
        <v>0</v>
      </c>
    </row>
    <row r="8" spans="1:15" ht="12.75">
      <c r="A8" s="3" t="s">
        <v>96</v>
      </c>
      <c r="B8" s="25" t="s">
        <v>21</v>
      </c>
      <c r="C8" s="25" t="s">
        <v>17</v>
      </c>
      <c r="D8" s="10">
        <v>6</v>
      </c>
      <c r="E8" s="29">
        <f t="shared" si="0"/>
        <v>30</v>
      </c>
      <c r="G8" s="17">
        <f t="shared" si="1"/>
        <v>0</v>
      </c>
      <c r="I8" s="21">
        <f t="shared" si="2"/>
        <v>0</v>
      </c>
      <c r="K8" s="15">
        <f t="shared" si="3"/>
        <v>0</v>
      </c>
      <c r="M8" s="39">
        <f t="shared" si="4"/>
        <v>0</v>
      </c>
      <c r="N8" s="64">
        <v>0</v>
      </c>
      <c r="O8" s="43">
        <v>0</v>
      </c>
    </row>
    <row r="9" spans="1:15" ht="12.75">
      <c r="A9" s="3" t="s">
        <v>96</v>
      </c>
      <c r="B9" s="25" t="s">
        <v>97</v>
      </c>
      <c r="C9" s="25" t="s">
        <v>17</v>
      </c>
      <c r="D9" s="10">
        <v>3</v>
      </c>
      <c r="E9" s="29">
        <f t="shared" si="0"/>
        <v>15</v>
      </c>
      <c r="G9" s="17">
        <f t="shared" si="1"/>
        <v>0</v>
      </c>
      <c r="I9" s="21">
        <f t="shared" si="2"/>
        <v>0</v>
      </c>
      <c r="K9" s="15">
        <f t="shared" si="3"/>
        <v>0</v>
      </c>
      <c r="M9" s="39">
        <f t="shared" si="4"/>
        <v>0</v>
      </c>
      <c r="N9" s="64">
        <v>0</v>
      </c>
      <c r="O9" s="43">
        <v>0</v>
      </c>
    </row>
    <row r="10" spans="1:15" ht="12.75">
      <c r="A10" s="3" t="s">
        <v>98</v>
      </c>
      <c r="B10" s="25" t="s">
        <v>38</v>
      </c>
      <c r="C10" s="25" t="s">
        <v>17</v>
      </c>
      <c r="D10" s="10">
        <v>4</v>
      </c>
      <c r="E10" s="29">
        <f t="shared" si="0"/>
        <v>20</v>
      </c>
      <c r="G10" s="17">
        <f t="shared" si="1"/>
        <v>0</v>
      </c>
      <c r="I10" s="21">
        <f t="shared" si="2"/>
        <v>0</v>
      </c>
      <c r="K10" s="15">
        <f t="shared" si="3"/>
        <v>0</v>
      </c>
      <c r="M10" s="39">
        <f t="shared" si="4"/>
        <v>0</v>
      </c>
      <c r="N10" s="64">
        <v>0</v>
      </c>
      <c r="O10" s="43">
        <v>0</v>
      </c>
    </row>
    <row r="11" spans="1:15" ht="12.75">
      <c r="A11" s="3" t="s">
        <v>99</v>
      </c>
      <c r="B11" s="25" t="s">
        <v>27</v>
      </c>
      <c r="C11" s="25" t="s">
        <v>17</v>
      </c>
      <c r="D11" s="10">
        <v>5</v>
      </c>
      <c r="E11" s="29">
        <f t="shared" si="0"/>
        <v>25</v>
      </c>
      <c r="G11" s="17">
        <f t="shared" si="1"/>
        <v>0</v>
      </c>
      <c r="I11" s="21">
        <f t="shared" si="2"/>
        <v>0</v>
      </c>
      <c r="K11" s="15">
        <f t="shared" si="3"/>
        <v>0</v>
      </c>
      <c r="M11" s="39">
        <f t="shared" si="4"/>
        <v>0</v>
      </c>
      <c r="N11" s="64">
        <v>0</v>
      </c>
      <c r="O11" s="43">
        <v>0</v>
      </c>
    </row>
    <row r="12" spans="1:15" ht="12.75">
      <c r="A12" s="3" t="s">
        <v>99</v>
      </c>
      <c r="B12" s="25" t="s">
        <v>21</v>
      </c>
      <c r="C12" s="25" t="s">
        <v>17</v>
      </c>
      <c r="D12" s="10">
        <v>4</v>
      </c>
      <c r="E12" s="29">
        <f t="shared" si="0"/>
        <v>20</v>
      </c>
      <c r="G12" s="17">
        <f t="shared" si="1"/>
        <v>0</v>
      </c>
      <c r="I12" s="21">
        <f t="shared" si="2"/>
        <v>0</v>
      </c>
      <c r="K12" s="15">
        <f t="shared" si="3"/>
        <v>0</v>
      </c>
      <c r="M12" s="39">
        <f t="shared" si="4"/>
        <v>0</v>
      </c>
      <c r="N12" s="64">
        <v>0</v>
      </c>
      <c r="O12" s="43">
        <v>0</v>
      </c>
    </row>
    <row r="13" spans="1:15" ht="12.75">
      <c r="A13" s="3" t="s">
        <v>100</v>
      </c>
      <c r="B13" s="25" t="s">
        <v>101</v>
      </c>
      <c r="C13" s="25" t="s">
        <v>35</v>
      </c>
      <c r="E13" s="29">
        <v>27.96</v>
      </c>
      <c r="G13" s="17">
        <f t="shared" si="1"/>
        <v>0</v>
      </c>
      <c r="I13" s="21">
        <f t="shared" si="2"/>
        <v>0</v>
      </c>
      <c r="K13" s="15">
        <f t="shared" si="3"/>
        <v>0</v>
      </c>
      <c r="M13" s="39">
        <f t="shared" si="4"/>
        <v>0</v>
      </c>
      <c r="N13" s="64">
        <v>0</v>
      </c>
      <c r="O13" s="43">
        <v>0</v>
      </c>
    </row>
    <row r="14" spans="1:15" ht="12.75">
      <c r="A14" s="3" t="s">
        <v>102</v>
      </c>
      <c r="B14" s="25" t="s">
        <v>27</v>
      </c>
      <c r="C14" s="25" t="s">
        <v>17</v>
      </c>
      <c r="D14" s="10">
        <v>2</v>
      </c>
      <c r="E14" s="29">
        <f t="shared" si="0"/>
        <v>10</v>
      </c>
      <c r="G14" s="17">
        <f t="shared" si="1"/>
        <v>0</v>
      </c>
      <c r="I14" s="21">
        <f t="shared" si="2"/>
        <v>0</v>
      </c>
      <c r="K14" s="15">
        <f t="shared" si="3"/>
        <v>0</v>
      </c>
      <c r="M14" s="39">
        <f t="shared" si="4"/>
        <v>0</v>
      </c>
      <c r="N14" s="64">
        <v>0</v>
      </c>
      <c r="O14" s="43">
        <v>0</v>
      </c>
    </row>
    <row r="15" spans="1:15" ht="12.75">
      <c r="A15" s="3" t="s">
        <v>102</v>
      </c>
      <c r="B15" s="25" t="s">
        <v>21</v>
      </c>
      <c r="C15" s="25" t="s">
        <v>17</v>
      </c>
      <c r="D15" s="10">
        <v>4</v>
      </c>
      <c r="E15" s="29">
        <f t="shared" si="0"/>
        <v>20</v>
      </c>
      <c r="G15" s="17">
        <f t="shared" si="1"/>
        <v>0</v>
      </c>
      <c r="I15" s="21">
        <f t="shared" si="2"/>
        <v>0</v>
      </c>
      <c r="K15" s="15">
        <f t="shared" si="3"/>
        <v>0</v>
      </c>
      <c r="M15" s="39">
        <f t="shared" si="4"/>
        <v>0</v>
      </c>
      <c r="N15" s="64">
        <v>0</v>
      </c>
      <c r="O15" s="43">
        <v>0</v>
      </c>
    </row>
    <row r="16" spans="1:15" ht="12.75">
      <c r="A16" s="3" t="s">
        <v>102</v>
      </c>
      <c r="B16" s="25" t="s">
        <v>103</v>
      </c>
      <c r="C16" s="25" t="s">
        <v>17</v>
      </c>
      <c r="D16" s="10">
        <v>1</v>
      </c>
      <c r="E16" s="29">
        <f t="shared" si="0"/>
        <v>5</v>
      </c>
      <c r="G16" s="17">
        <f t="shared" si="1"/>
        <v>0</v>
      </c>
      <c r="I16" s="21">
        <f t="shared" si="2"/>
        <v>0</v>
      </c>
      <c r="K16" s="15">
        <f t="shared" si="3"/>
        <v>0</v>
      </c>
      <c r="M16" s="39">
        <f t="shared" si="4"/>
        <v>0</v>
      </c>
      <c r="N16" s="64">
        <v>0</v>
      </c>
      <c r="O16" s="43">
        <v>0</v>
      </c>
    </row>
    <row r="17" spans="1:15" ht="12.75">
      <c r="A17" s="3" t="s">
        <v>104</v>
      </c>
      <c r="B17" s="25" t="s">
        <v>105</v>
      </c>
      <c r="C17" s="25" t="s">
        <v>17</v>
      </c>
      <c r="D17" s="10">
        <v>2</v>
      </c>
      <c r="E17" s="29">
        <f>D17*Futter</f>
        <v>10</v>
      </c>
      <c r="G17" s="17">
        <f>F17*Impfung</f>
        <v>0</v>
      </c>
      <c r="I17" s="21">
        <f>H17*Entwurmung</f>
        <v>0</v>
      </c>
      <c r="K17" s="15">
        <f>J17*Parasiten</f>
        <v>0</v>
      </c>
      <c r="M17" s="39">
        <f>L17*KastrRüde</f>
        <v>0</v>
      </c>
      <c r="N17" s="64">
        <v>0</v>
      </c>
      <c r="O17" s="43">
        <v>0</v>
      </c>
    </row>
    <row r="18" spans="1:15" ht="12.75">
      <c r="A18" s="3" t="s">
        <v>104</v>
      </c>
      <c r="B18" s="25" t="s">
        <v>21</v>
      </c>
      <c r="C18" s="25" t="s">
        <v>17</v>
      </c>
      <c r="D18" s="10">
        <v>2</v>
      </c>
      <c r="E18" s="29">
        <f>D18*Futter</f>
        <v>10</v>
      </c>
      <c r="G18" s="17">
        <f>F18*Impfung</f>
        <v>0</v>
      </c>
      <c r="I18" s="21">
        <f>H18*Entwurmung</f>
        <v>0</v>
      </c>
      <c r="K18" s="15">
        <f>J18*Parasiten</f>
        <v>0</v>
      </c>
      <c r="M18" s="39">
        <f>L18*KastrRüde</f>
        <v>0</v>
      </c>
      <c r="N18" s="64">
        <v>0</v>
      </c>
      <c r="O18" s="43">
        <v>0</v>
      </c>
    </row>
    <row r="19" spans="1:15" ht="12.75">
      <c r="A19" s="3" t="s">
        <v>104</v>
      </c>
      <c r="B19" s="25" t="s">
        <v>77</v>
      </c>
      <c r="C19" s="25" t="s">
        <v>17</v>
      </c>
      <c r="D19" s="10">
        <v>4</v>
      </c>
      <c r="E19" s="29">
        <f>D19*Futter</f>
        <v>20</v>
      </c>
      <c r="G19" s="17">
        <f>F19*Impfung</f>
        <v>0</v>
      </c>
      <c r="I19" s="21">
        <f>H19*Entwurmung</f>
        <v>0</v>
      </c>
      <c r="K19" s="15">
        <f>J19*Parasiten</f>
        <v>0</v>
      </c>
      <c r="M19" s="39">
        <f>L19*KastrRüde</f>
        <v>0</v>
      </c>
      <c r="N19" s="64">
        <v>0</v>
      </c>
      <c r="O19" s="43">
        <v>0</v>
      </c>
    </row>
    <row r="20" spans="1:15" ht="12.75">
      <c r="A20" s="3" t="s">
        <v>104</v>
      </c>
      <c r="B20" s="25" t="s">
        <v>16</v>
      </c>
      <c r="C20" s="25" t="s">
        <v>17</v>
      </c>
      <c r="D20" s="10">
        <v>3</v>
      </c>
      <c r="E20" s="29">
        <f t="shared" si="0"/>
        <v>15</v>
      </c>
      <c r="G20" s="17">
        <f t="shared" si="1"/>
        <v>0</v>
      </c>
      <c r="I20" s="21">
        <f t="shared" si="2"/>
        <v>0</v>
      </c>
      <c r="K20" s="15">
        <f t="shared" si="3"/>
        <v>0</v>
      </c>
      <c r="M20" s="39">
        <f t="shared" si="4"/>
        <v>0</v>
      </c>
      <c r="N20" s="64">
        <v>0</v>
      </c>
      <c r="O20" s="43">
        <v>0</v>
      </c>
    </row>
    <row r="21" spans="1:16" s="1" customFormat="1" ht="12.75">
      <c r="A21" s="24" t="s">
        <v>104</v>
      </c>
      <c r="B21" s="25" t="s">
        <v>106</v>
      </c>
      <c r="C21" s="25" t="s">
        <v>35</v>
      </c>
      <c r="D21" s="10"/>
      <c r="E21" s="29">
        <f>D21*Futter</f>
        <v>0</v>
      </c>
      <c r="F21" s="50"/>
      <c r="G21" s="17">
        <f>F21*Impfung</f>
        <v>0</v>
      </c>
      <c r="H21" s="53"/>
      <c r="I21" s="21">
        <f>H21*Entwurmung</f>
        <v>0</v>
      </c>
      <c r="J21" s="13"/>
      <c r="K21" s="15">
        <f>J21*Parasiten</f>
        <v>0</v>
      </c>
      <c r="L21" s="47"/>
      <c r="M21" s="39">
        <f>L21*KastrRüde</f>
        <v>0</v>
      </c>
      <c r="N21" s="64">
        <v>0</v>
      </c>
      <c r="O21" s="43">
        <v>50</v>
      </c>
      <c r="P21" s="19" t="s">
        <v>111</v>
      </c>
    </row>
    <row r="22" spans="1:15" ht="12.75">
      <c r="A22" s="24" t="s">
        <v>108</v>
      </c>
      <c r="B22" s="25" t="s">
        <v>21</v>
      </c>
      <c r="C22" s="25" t="s">
        <v>17</v>
      </c>
      <c r="D22" s="10">
        <v>6</v>
      </c>
      <c r="E22" s="29">
        <f>D22*Futter</f>
        <v>30</v>
      </c>
      <c r="G22" s="17">
        <f>F22*Impfung</f>
        <v>0</v>
      </c>
      <c r="I22" s="21">
        <f>H22*Entwurmung</f>
        <v>0</v>
      </c>
      <c r="K22" s="15">
        <f>J22*Parasiten</f>
        <v>0</v>
      </c>
      <c r="M22" s="39">
        <f>L22*KastrRüde</f>
        <v>0</v>
      </c>
      <c r="N22" s="64">
        <v>0</v>
      </c>
      <c r="O22" s="43">
        <v>0</v>
      </c>
    </row>
    <row r="23" spans="1:16" s="1" customFormat="1" ht="12.75">
      <c r="A23" s="3" t="s">
        <v>109</v>
      </c>
      <c r="B23" s="25" t="s">
        <v>110</v>
      </c>
      <c r="C23" s="25" t="s">
        <v>17</v>
      </c>
      <c r="D23" s="10"/>
      <c r="E23" s="29">
        <f>D23*Futter</f>
        <v>0</v>
      </c>
      <c r="F23" s="50"/>
      <c r="G23" s="17">
        <f>F23*Impfung</f>
        <v>0</v>
      </c>
      <c r="H23" s="53"/>
      <c r="I23" s="21">
        <f>H23*Entwurmung</f>
        <v>0</v>
      </c>
      <c r="J23" s="13"/>
      <c r="K23" s="15">
        <f>J23*Parasiten</f>
        <v>0</v>
      </c>
      <c r="L23" s="47"/>
      <c r="M23" s="39">
        <f>L23*KastrRüde</f>
        <v>0</v>
      </c>
      <c r="N23" s="64">
        <v>0</v>
      </c>
      <c r="O23" s="43">
        <v>30</v>
      </c>
      <c r="P23" s="19" t="s">
        <v>112</v>
      </c>
    </row>
    <row r="24" spans="1:15" ht="12.75">
      <c r="A24" s="3" t="s">
        <v>114</v>
      </c>
      <c r="B24" s="25" t="s">
        <v>115</v>
      </c>
      <c r="C24" s="25" t="s">
        <v>17</v>
      </c>
      <c r="D24" s="10">
        <v>2</v>
      </c>
      <c r="E24" s="29">
        <f>D24*Futter</f>
        <v>10</v>
      </c>
      <c r="G24" s="17">
        <f>F24*Impfung</f>
        <v>0</v>
      </c>
      <c r="I24" s="21">
        <f>H24*Entwurmung</f>
        <v>0</v>
      </c>
      <c r="K24" s="15">
        <f>J24*Parasiten</f>
        <v>0</v>
      </c>
      <c r="M24" s="39">
        <f>L24*KastrRüde</f>
        <v>0</v>
      </c>
      <c r="N24" s="64">
        <v>0</v>
      </c>
      <c r="O24" s="43">
        <v>0</v>
      </c>
    </row>
    <row r="25" spans="1:15" ht="12.75">
      <c r="A25" s="3" t="s">
        <v>116</v>
      </c>
      <c r="B25" s="25" t="s">
        <v>21</v>
      </c>
      <c r="C25" s="25" t="s">
        <v>17</v>
      </c>
      <c r="D25" s="10">
        <v>2</v>
      </c>
      <c r="E25" s="29">
        <f>D25*Futter</f>
        <v>10</v>
      </c>
      <c r="G25" s="17">
        <f>F25*Impfung</f>
        <v>0</v>
      </c>
      <c r="I25" s="21">
        <f>H25*Entwurmung</f>
        <v>0</v>
      </c>
      <c r="K25" s="15">
        <f>J25*Parasiten</f>
        <v>0</v>
      </c>
      <c r="M25" s="39">
        <f>L25*KastrRüde</f>
        <v>0</v>
      </c>
      <c r="N25" s="64">
        <v>0</v>
      </c>
      <c r="O25" s="43">
        <v>0</v>
      </c>
    </row>
    <row r="26" spans="1:15" ht="12.75">
      <c r="A26" s="3" t="s">
        <v>117</v>
      </c>
      <c r="B26" s="25" t="s">
        <v>48</v>
      </c>
      <c r="C26" s="25" t="s">
        <v>35</v>
      </c>
      <c r="E26" s="29">
        <f t="shared" si="0"/>
        <v>0</v>
      </c>
      <c r="G26" s="17">
        <f t="shared" si="1"/>
        <v>0</v>
      </c>
      <c r="I26" s="21">
        <f t="shared" si="2"/>
        <v>0</v>
      </c>
      <c r="K26" s="15">
        <f t="shared" si="3"/>
        <v>0</v>
      </c>
      <c r="M26" s="39">
        <f t="shared" si="4"/>
        <v>0</v>
      </c>
      <c r="N26" s="64">
        <v>50</v>
      </c>
      <c r="O26" s="43">
        <v>0</v>
      </c>
    </row>
    <row r="27" spans="1:15" ht="12.75">
      <c r="A27" s="3" t="s">
        <v>118</v>
      </c>
      <c r="B27" s="25" t="s">
        <v>38</v>
      </c>
      <c r="C27" s="25" t="s">
        <v>17</v>
      </c>
      <c r="D27" s="10">
        <v>6</v>
      </c>
      <c r="E27" s="29">
        <f t="shared" si="0"/>
        <v>30</v>
      </c>
      <c r="G27" s="17">
        <f t="shared" si="1"/>
        <v>0</v>
      </c>
      <c r="I27" s="21">
        <f t="shared" si="2"/>
        <v>0</v>
      </c>
      <c r="K27" s="15">
        <f t="shared" si="3"/>
        <v>0</v>
      </c>
      <c r="M27" s="39">
        <f t="shared" si="4"/>
        <v>0</v>
      </c>
      <c r="N27" s="64">
        <v>0</v>
      </c>
      <c r="O27" s="43">
        <v>0</v>
      </c>
    </row>
    <row r="28" spans="5:15" ht="12.75">
      <c r="E28" s="29">
        <f>D28*Futter</f>
        <v>0</v>
      </c>
      <c r="G28" s="17">
        <f>F28*Impfung</f>
        <v>0</v>
      </c>
      <c r="I28" s="21">
        <f>H28*Entwurmung</f>
        <v>0</v>
      </c>
      <c r="K28" s="15">
        <f>J28*Parasiten</f>
        <v>0</v>
      </c>
      <c r="M28" s="39">
        <f>L28*KastrRüde</f>
        <v>0</v>
      </c>
      <c r="N28" s="64">
        <v>0</v>
      </c>
      <c r="O28" s="43">
        <v>0</v>
      </c>
    </row>
    <row r="29" spans="5:14" ht="12.75">
      <c r="E29" s="29"/>
      <c r="G29" s="17"/>
      <c r="I29" s="21"/>
      <c r="K29" s="15"/>
      <c r="M29" s="39"/>
      <c r="N29" s="64"/>
    </row>
    <row r="30" spans="1:15" ht="12.75">
      <c r="A30" s="2"/>
      <c r="B30" s="1" t="s">
        <v>8</v>
      </c>
      <c r="C30" s="1"/>
      <c r="D30" s="11"/>
      <c r="E30" s="30">
        <f>SUM(E2:E29)</f>
        <v>414.26</v>
      </c>
      <c r="G30" s="16">
        <f>SUM(G5:G29)</f>
        <v>0</v>
      </c>
      <c r="H30" s="54"/>
      <c r="I30" s="20">
        <f>SUM(I5:I29)</f>
        <v>0</v>
      </c>
      <c r="J30" s="12"/>
      <c r="K30" s="14">
        <f>SUM(K5:K29)</f>
        <v>0</v>
      </c>
      <c r="L30" s="46"/>
      <c r="M30" s="40">
        <f>SUM(M5:M29)</f>
        <v>0</v>
      </c>
      <c r="N30" s="56">
        <f>SUM(N5:N29)</f>
        <v>50</v>
      </c>
      <c r="O30" s="42">
        <f>SUM(O5:O29)</f>
        <v>80</v>
      </c>
    </row>
    <row r="31" ht="12.75">
      <c r="M31" s="39"/>
    </row>
    <row r="32" spans="1:15" ht="12.75">
      <c r="A32" s="2"/>
      <c r="B32" s="1" t="s">
        <v>12</v>
      </c>
      <c r="C32" s="1"/>
      <c r="D32" s="11"/>
      <c r="E32" s="30">
        <f>SUM(E30:O30,)</f>
        <v>544.26</v>
      </c>
      <c r="F32" s="49"/>
      <c r="G32" s="4"/>
      <c r="H32" s="54"/>
      <c r="I32" s="9"/>
      <c r="J32" s="12"/>
      <c r="K32" s="7"/>
      <c r="L32" s="46"/>
      <c r="M32" s="36"/>
      <c r="N32" s="56"/>
      <c r="O32" s="42"/>
    </row>
    <row r="35" ht="12.75">
      <c r="B35" t="s">
        <v>75</v>
      </c>
    </row>
    <row r="36" spans="2:16" ht="12.75">
      <c r="B36" t="s">
        <v>83</v>
      </c>
      <c r="E36" s="81">
        <v>-324.5</v>
      </c>
      <c r="O36" s="43">
        <v>-50</v>
      </c>
      <c r="P36" s="19" t="s">
        <v>107</v>
      </c>
    </row>
    <row r="37" spans="15:16" ht="12.75">
      <c r="O37" s="43">
        <v>-30</v>
      </c>
      <c r="P37" s="19" t="s">
        <v>113</v>
      </c>
    </row>
    <row r="39" spans="2:15" ht="12.75">
      <c r="B39" t="s">
        <v>12</v>
      </c>
      <c r="E39" s="81">
        <f>E30+E36</f>
        <v>89.75999999999999</v>
      </c>
      <c r="F39" s="81"/>
      <c r="G39" s="81">
        <f aca="true" t="shared" si="5" ref="G39:N39">G30+G36</f>
        <v>0</v>
      </c>
      <c r="H39" s="81"/>
      <c r="I39" s="81">
        <f t="shared" si="5"/>
        <v>0</v>
      </c>
      <c r="J39" s="81"/>
      <c r="K39" s="81">
        <f t="shared" si="5"/>
        <v>0</v>
      </c>
      <c r="L39" s="81"/>
      <c r="M39" s="81">
        <f t="shared" si="5"/>
        <v>0</v>
      </c>
      <c r="N39" s="81">
        <f t="shared" si="5"/>
        <v>50</v>
      </c>
      <c r="O39" s="81">
        <f>O30+O36+O37</f>
        <v>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A31">
      <selection activeCell="A51" sqref="A51"/>
    </sheetView>
  </sheetViews>
  <sheetFormatPr defaultColWidth="11.421875" defaultRowHeight="12.75"/>
  <cols>
    <col min="1" max="1" width="7.140625" style="3" customWidth="1"/>
    <col min="2" max="2" width="13.8515625" style="0" customWidth="1"/>
    <col min="3" max="3" width="6.140625" style="0" customWidth="1"/>
    <col min="4" max="4" width="5.00390625" style="10" customWidth="1"/>
    <col min="5" max="5" width="10.7109375" style="31" customWidth="1"/>
    <col min="6" max="6" width="4.7109375" style="50" customWidth="1"/>
    <col min="7" max="7" width="8.7109375" style="5" customWidth="1"/>
    <col min="8" max="8" width="4.7109375" style="53" customWidth="1"/>
    <col min="9" max="9" width="11.7109375" style="18" customWidth="1"/>
    <col min="10" max="10" width="4.7109375" style="13" customWidth="1"/>
    <col min="11" max="11" width="9.28125" style="8" customWidth="1"/>
    <col min="12" max="12" width="4.421875" style="47" customWidth="1"/>
    <col min="13" max="13" width="10.57421875" style="23" customWidth="1"/>
    <col min="14" max="14" width="10.421875" style="58" customWidth="1"/>
    <col min="15" max="15" width="10.7109375" style="43" bestFit="1" customWidth="1"/>
    <col min="16" max="16" width="17.421875" style="44" customWidth="1"/>
  </cols>
  <sheetData>
    <row r="1" spans="1:16" s="1" customFormat="1" ht="12.75">
      <c r="A1" s="2"/>
      <c r="B1" s="2"/>
      <c r="C1" s="2"/>
      <c r="D1" s="26"/>
      <c r="E1" s="27">
        <v>5</v>
      </c>
      <c r="F1" s="48"/>
      <c r="G1" s="35">
        <v>1</v>
      </c>
      <c r="H1" s="51"/>
      <c r="I1" s="32">
        <v>1</v>
      </c>
      <c r="J1" s="33"/>
      <c r="K1" s="34">
        <v>1</v>
      </c>
      <c r="L1" s="45"/>
      <c r="M1" s="37">
        <v>25</v>
      </c>
      <c r="N1" s="55"/>
      <c r="O1" s="41"/>
      <c r="P1" s="6"/>
    </row>
    <row r="2" spans="2:14" ht="12.75">
      <c r="B2" t="s">
        <v>91</v>
      </c>
      <c r="E2" s="83">
        <f>'April 2013'!E39</f>
        <v>89.75999999999999</v>
      </c>
      <c r="N2" s="58">
        <f>'April 2013'!N39</f>
        <v>50</v>
      </c>
    </row>
    <row r="3" spans="1:16" s="1" customFormat="1" ht="13.5" customHeight="1">
      <c r="A3" s="2" t="s">
        <v>9</v>
      </c>
      <c r="B3" s="1" t="s">
        <v>10</v>
      </c>
      <c r="C3" s="1" t="s">
        <v>11</v>
      </c>
      <c r="D3" s="11" t="s">
        <v>5</v>
      </c>
      <c r="E3" s="28" t="s">
        <v>0</v>
      </c>
      <c r="F3" s="49" t="s">
        <v>5</v>
      </c>
      <c r="G3" s="4" t="s">
        <v>1</v>
      </c>
      <c r="H3" s="52" t="s">
        <v>5</v>
      </c>
      <c r="I3" s="9" t="s">
        <v>2</v>
      </c>
      <c r="J3" s="22" t="s">
        <v>5</v>
      </c>
      <c r="K3" s="7" t="s">
        <v>3</v>
      </c>
      <c r="L3" s="46" t="s">
        <v>5</v>
      </c>
      <c r="M3" s="38" t="s">
        <v>80</v>
      </c>
      <c r="N3" s="56" t="s">
        <v>7</v>
      </c>
      <c r="O3" s="42" t="s">
        <v>6</v>
      </c>
      <c r="P3" s="6"/>
    </row>
    <row r="4" spans="1:16" s="1" customFormat="1" ht="13.5" customHeight="1">
      <c r="A4" s="2"/>
      <c r="D4" s="11"/>
      <c r="E4" s="28"/>
      <c r="F4" s="49"/>
      <c r="G4" s="4"/>
      <c r="H4" s="52"/>
      <c r="I4" s="9"/>
      <c r="J4" s="22"/>
      <c r="K4" s="7"/>
      <c r="L4" s="46"/>
      <c r="M4" s="38"/>
      <c r="N4" s="56"/>
      <c r="O4" s="42"/>
      <c r="P4" s="6"/>
    </row>
    <row r="5" spans="1:15" ht="12.75">
      <c r="A5" s="24" t="s">
        <v>119</v>
      </c>
      <c r="B5" s="25" t="s">
        <v>27</v>
      </c>
      <c r="C5" s="25" t="s">
        <v>17</v>
      </c>
      <c r="D5" s="10">
        <v>4</v>
      </c>
      <c r="E5" s="29">
        <f aca="true" t="shared" si="0" ref="E5:E33">D5*Futter</f>
        <v>20</v>
      </c>
      <c r="G5" s="17">
        <f aca="true" t="shared" si="1" ref="G5:G33">F5*Impfung</f>
        <v>0</v>
      </c>
      <c r="I5" s="21">
        <f aca="true" t="shared" si="2" ref="I5:I33">H5*Entwurmung</f>
        <v>0</v>
      </c>
      <c r="K5" s="15">
        <f aca="true" t="shared" si="3" ref="K5:K33">J5*Parasiten</f>
        <v>0</v>
      </c>
      <c r="M5" s="39">
        <f aca="true" t="shared" si="4" ref="M5:M33">L5*KastrRüde</f>
        <v>0</v>
      </c>
      <c r="N5" s="64">
        <v>0</v>
      </c>
      <c r="O5" s="43">
        <v>0</v>
      </c>
    </row>
    <row r="6" spans="1:15" ht="12.75">
      <c r="A6" s="24" t="s">
        <v>119</v>
      </c>
      <c r="B6" s="25" t="s">
        <v>120</v>
      </c>
      <c r="C6" s="25" t="s">
        <v>17</v>
      </c>
      <c r="D6" s="10">
        <v>10</v>
      </c>
      <c r="E6" s="29">
        <f t="shared" si="0"/>
        <v>50</v>
      </c>
      <c r="G6" s="17">
        <f t="shared" si="1"/>
        <v>0</v>
      </c>
      <c r="I6" s="21">
        <f t="shared" si="2"/>
        <v>0</v>
      </c>
      <c r="K6" s="15">
        <f t="shared" si="3"/>
        <v>0</v>
      </c>
      <c r="M6" s="39">
        <f t="shared" si="4"/>
        <v>0</v>
      </c>
      <c r="N6" s="64">
        <v>0</v>
      </c>
      <c r="O6" s="43">
        <v>0</v>
      </c>
    </row>
    <row r="7" spans="1:15" ht="12.75">
      <c r="A7" s="3" t="s">
        <v>121</v>
      </c>
      <c r="B7" s="25" t="s">
        <v>38</v>
      </c>
      <c r="C7" s="25" t="s">
        <v>39</v>
      </c>
      <c r="D7" s="10">
        <v>3</v>
      </c>
      <c r="E7" s="29">
        <f t="shared" si="0"/>
        <v>15</v>
      </c>
      <c r="G7" s="17">
        <f t="shared" si="1"/>
        <v>0</v>
      </c>
      <c r="I7" s="21">
        <f t="shared" si="2"/>
        <v>0</v>
      </c>
      <c r="K7" s="15">
        <f t="shared" si="3"/>
        <v>0</v>
      </c>
      <c r="M7" s="39">
        <f t="shared" si="4"/>
        <v>0</v>
      </c>
      <c r="N7" s="64">
        <v>0</v>
      </c>
      <c r="O7" s="43">
        <v>0</v>
      </c>
    </row>
    <row r="8" spans="1:16" ht="12.75">
      <c r="A8" s="3" t="s">
        <v>122</v>
      </c>
      <c r="B8" s="25" t="s">
        <v>123</v>
      </c>
      <c r="C8" s="25" t="s">
        <v>17</v>
      </c>
      <c r="E8" s="29">
        <f t="shared" si="0"/>
        <v>0</v>
      </c>
      <c r="G8" s="17">
        <f t="shared" si="1"/>
        <v>0</v>
      </c>
      <c r="I8" s="21">
        <f t="shared" si="2"/>
        <v>0</v>
      </c>
      <c r="K8" s="15">
        <f t="shared" si="3"/>
        <v>0</v>
      </c>
      <c r="M8" s="39">
        <f t="shared" si="4"/>
        <v>0</v>
      </c>
      <c r="N8" s="64">
        <v>0</v>
      </c>
      <c r="O8" s="43">
        <v>15</v>
      </c>
      <c r="P8" s="44" t="s">
        <v>124</v>
      </c>
    </row>
    <row r="9" spans="1:16" ht="12.75">
      <c r="A9" s="3" t="s">
        <v>122</v>
      </c>
      <c r="B9" s="25" t="s">
        <v>21</v>
      </c>
      <c r="C9" s="25" t="s">
        <v>17</v>
      </c>
      <c r="E9" s="29">
        <f t="shared" si="0"/>
        <v>0</v>
      </c>
      <c r="G9" s="17">
        <f t="shared" si="1"/>
        <v>0</v>
      </c>
      <c r="I9" s="21">
        <f t="shared" si="2"/>
        <v>0</v>
      </c>
      <c r="K9" s="15">
        <f t="shared" si="3"/>
        <v>0</v>
      </c>
      <c r="M9" s="39">
        <f t="shared" si="4"/>
        <v>0</v>
      </c>
      <c r="N9" s="64">
        <v>0</v>
      </c>
      <c r="O9" s="43">
        <v>20</v>
      </c>
      <c r="P9" s="44" t="s">
        <v>124</v>
      </c>
    </row>
    <row r="10" spans="1:16" ht="12.75">
      <c r="A10" s="3" t="s">
        <v>122</v>
      </c>
      <c r="B10" s="25" t="s">
        <v>21</v>
      </c>
      <c r="C10" s="25" t="s">
        <v>17</v>
      </c>
      <c r="E10" s="29">
        <f t="shared" si="0"/>
        <v>0</v>
      </c>
      <c r="G10" s="17">
        <f t="shared" si="1"/>
        <v>0</v>
      </c>
      <c r="I10" s="21">
        <f t="shared" si="2"/>
        <v>0</v>
      </c>
      <c r="K10" s="15">
        <f t="shared" si="3"/>
        <v>0</v>
      </c>
      <c r="M10" s="39">
        <f t="shared" si="4"/>
        <v>0</v>
      </c>
      <c r="N10" s="64">
        <v>0</v>
      </c>
      <c r="O10" s="43">
        <v>10</v>
      </c>
      <c r="P10" s="44" t="s">
        <v>124</v>
      </c>
    </row>
    <row r="11" spans="1:16" ht="12.75">
      <c r="A11" s="3" t="s">
        <v>122</v>
      </c>
      <c r="B11" s="25" t="s">
        <v>125</v>
      </c>
      <c r="C11" s="25" t="s">
        <v>17</v>
      </c>
      <c r="E11" s="29">
        <f t="shared" si="0"/>
        <v>0</v>
      </c>
      <c r="G11" s="17">
        <f t="shared" si="1"/>
        <v>0</v>
      </c>
      <c r="I11" s="21">
        <f t="shared" si="2"/>
        <v>0</v>
      </c>
      <c r="K11" s="15">
        <f t="shared" si="3"/>
        <v>0</v>
      </c>
      <c r="M11" s="39">
        <f t="shared" si="4"/>
        <v>0</v>
      </c>
      <c r="N11" s="64">
        <v>0</v>
      </c>
      <c r="O11" s="43">
        <v>20</v>
      </c>
      <c r="P11" s="44" t="s">
        <v>124</v>
      </c>
    </row>
    <row r="12" spans="1:16" ht="12.75">
      <c r="A12" s="3" t="s">
        <v>122</v>
      </c>
      <c r="B12" s="25" t="s">
        <v>126</v>
      </c>
      <c r="C12" s="25" t="s">
        <v>17</v>
      </c>
      <c r="E12" s="29">
        <f t="shared" si="0"/>
        <v>0</v>
      </c>
      <c r="G12" s="17">
        <f t="shared" si="1"/>
        <v>0</v>
      </c>
      <c r="I12" s="21">
        <f t="shared" si="2"/>
        <v>0</v>
      </c>
      <c r="K12" s="15">
        <f t="shared" si="3"/>
        <v>0</v>
      </c>
      <c r="M12" s="39">
        <f t="shared" si="4"/>
        <v>0</v>
      </c>
      <c r="N12" s="64">
        <v>0</v>
      </c>
      <c r="O12" s="43">
        <v>5</v>
      </c>
      <c r="P12" s="44" t="s">
        <v>124</v>
      </c>
    </row>
    <row r="13" spans="1:16" ht="12.75">
      <c r="A13" s="3" t="s">
        <v>127</v>
      </c>
      <c r="B13" s="25" t="s">
        <v>128</v>
      </c>
      <c r="C13" s="25" t="s">
        <v>17</v>
      </c>
      <c r="E13" s="29">
        <f t="shared" si="0"/>
        <v>0</v>
      </c>
      <c r="G13" s="17">
        <f t="shared" si="1"/>
        <v>0</v>
      </c>
      <c r="I13" s="21">
        <f t="shared" si="2"/>
        <v>0</v>
      </c>
      <c r="K13" s="15">
        <f t="shared" si="3"/>
        <v>0</v>
      </c>
      <c r="M13" s="39">
        <f t="shared" si="4"/>
        <v>0</v>
      </c>
      <c r="N13" s="64">
        <v>0</v>
      </c>
      <c r="O13" s="43">
        <v>15</v>
      </c>
      <c r="P13" s="44" t="s">
        <v>124</v>
      </c>
    </row>
    <row r="14" spans="1:16" ht="12.75">
      <c r="A14" s="3" t="s">
        <v>127</v>
      </c>
      <c r="B14" s="25" t="s">
        <v>21</v>
      </c>
      <c r="C14" s="25" t="s">
        <v>17</v>
      </c>
      <c r="E14" s="29">
        <f t="shared" si="0"/>
        <v>0</v>
      </c>
      <c r="G14" s="17">
        <f t="shared" si="1"/>
        <v>0</v>
      </c>
      <c r="I14" s="21">
        <f t="shared" si="2"/>
        <v>0</v>
      </c>
      <c r="K14" s="15">
        <f t="shared" si="3"/>
        <v>0</v>
      </c>
      <c r="M14" s="39">
        <f t="shared" si="4"/>
        <v>0</v>
      </c>
      <c r="N14" s="64">
        <v>0</v>
      </c>
      <c r="O14" s="43">
        <v>5</v>
      </c>
      <c r="P14" s="44" t="s">
        <v>124</v>
      </c>
    </row>
    <row r="15" spans="1:16" ht="12.75">
      <c r="A15" s="3" t="s">
        <v>129</v>
      </c>
      <c r="B15" s="25" t="s">
        <v>21</v>
      </c>
      <c r="C15" s="25" t="s">
        <v>17</v>
      </c>
      <c r="E15" s="29">
        <f t="shared" si="0"/>
        <v>0</v>
      </c>
      <c r="G15" s="17">
        <f t="shared" si="1"/>
        <v>0</v>
      </c>
      <c r="I15" s="21">
        <f t="shared" si="2"/>
        <v>0</v>
      </c>
      <c r="K15" s="15">
        <f t="shared" si="3"/>
        <v>0</v>
      </c>
      <c r="M15" s="39">
        <f t="shared" si="4"/>
        <v>0</v>
      </c>
      <c r="N15" s="64">
        <v>0</v>
      </c>
      <c r="O15" s="43">
        <v>43</v>
      </c>
      <c r="P15" s="44" t="s">
        <v>124</v>
      </c>
    </row>
    <row r="16" spans="1:16" ht="12.75">
      <c r="A16" s="3" t="s">
        <v>130</v>
      </c>
      <c r="B16" s="25" t="s">
        <v>131</v>
      </c>
      <c r="C16" s="25" t="s">
        <v>17</v>
      </c>
      <c r="E16" s="29">
        <f t="shared" si="0"/>
        <v>0</v>
      </c>
      <c r="G16" s="17">
        <f t="shared" si="1"/>
        <v>0</v>
      </c>
      <c r="I16" s="21">
        <f t="shared" si="2"/>
        <v>0</v>
      </c>
      <c r="K16" s="15">
        <f t="shared" si="3"/>
        <v>0</v>
      </c>
      <c r="M16" s="39">
        <f t="shared" si="4"/>
        <v>0</v>
      </c>
      <c r="N16" s="64">
        <v>0</v>
      </c>
      <c r="O16" s="43">
        <v>15</v>
      </c>
      <c r="P16" s="44" t="s">
        <v>124</v>
      </c>
    </row>
    <row r="17" spans="1:16" ht="12.75">
      <c r="A17" s="3" t="s">
        <v>130</v>
      </c>
      <c r="B17" s="25" t="s">
        <v>21</v>
      </c>
      <c r="C17" s="25" t="s">
        <v>17</v>
      </c>
      <c r="E17" s="29">
        <f>D17*Futter</f>
        <v>0</v>
      </c>
      <c r="G17" s="17">
        <f>F17*Impfung</f>
        <v>0</v>
      </c>
      <c r="I17" s="21">
        <f>H17*Entwurmung</f>
        <v>0</v>
      </c>
      <c r="K17" s="15">
        <f>J17*Parasiten</f>
        <v>0</v>
      </c>
      <c r="M17" s="39">
        <f>L17*KastrRüde</f>
        <v>0</v>
      </c>
      <c r="N17" s="64">
        <v>0</v>
      </c>
      <c r="O17" s="43">
        <v>15</v>
      </c>
      <c r="P17" s="44" t="s">
        <v>124</v>
      </c>
    </row>
    <row r="18" spans="1:15" ht="12.75">
      <c r="A18" s="3" t="s">
        <v>135</v>
      </c>
      <c r="B18" s="25" t="s">
        <v>38</v>
      </c>
      <c r="C18" s="25" t="s">
        <v>17</v>
      </c>
      <c r="D18" s="10">
        <v>3</v>
      </c>
      <c r="E18" s="29">
        <f>D18*Futter</f>
        <v>15</v>
      </c>
      <c r="G18" s="17">
        <f>F18*Impfung</f>
        <v>0</v>
      </c>
      <c r="I18" s="21">
        <f>H18*Entwurmung</f>
        <v>0</v>
      </c>
      <c r="K18" s="15">
        <f>J18*Parasiten</f>
        <v>0</v>
      </c>
      <c r="M18" s="39">
        <f>L18*KastrRüde</f>
        <v>0</v>
      </c>
      <c r="N18" s="64">
        <v>0</v>
      </c>
      <c r="O18" s="43">
        <v>0</v>
      </c>
    </row>
    <row r="19" spans="1:15" ht="12.75">
      <c r="A19" s="3" t="s">
        <v>135</v>
      </c>
      <c r="B19" s="25" t="s">
        <v>21</v>
      </c>
      <c r="C19" s="25" t="s">
        <v>17</v>
      </c>
      <c r="D19" s="10">
        <v>5</v>
      </c>
      <c r="E19" s="29">
        <f>D19*Futter</f>
        <v>25</v>
      </c>
      <c r="G19" s="17">
        <f>F19*Impfung</f>
        <v>0</v>
      </c>
      <c r="I19" s="21">
        <f>H19*Entwurmung</f>
        <v>0</v>
      </c>
      <c r="K19" s="15">
        <f>J19*Parasiten</f>
        <v>0</v>
      </c>
      <c r="M19" s="39">
        <f>L19*KastrRüde</f>
        <v>0</v>
      </c>
      <c r="N19" s="64">
        <v>0</v>
      </c>
      <c r="O19" s="43">
        <v>0</v>
      </c>
    </row>
    <row r="20" spans="1:15" ht="12.75">
      <c r="A20" s="3" t="s">
        <v>136</v>
      </c>
      <c r="B20" s="25" t="s">
        <v>110</v>
      </c>
      <c r="C20" s="25" t="s">
        <v>17</v>
      </c>
      <c r="D20" s="10">
        <v>6</v>
      </c>
      <c r="E20" s="29">
        <f t="shared" si="0"/>
        <v>30</v>
      </c>
      <c r="G20" s="17">
        <f t="shared" si="1"/>
        <v>0</v>
      </c>
      <c r="I20" s="21">
        <f t="shared" si="2"/>
        <v>0</v>
      </c>
      <c r="K20" s="15">
        <f t="shared" si="3"/>
        <v>0</v>
      </c>
      <c r="M20" s="39">
        <f t="shared" si="4"/>
        <v>0</v>
      </c>
      <c r="N20" s="64">
        <v>0</v>
      </c>
      <c r="O20" s="43">
        <v>0</v>
      </c>
    </row>
    <row r="21" spans="1:16" s="1" customFormat="1" ht="12.75">
      <c r="A21" s="3" t="s">
        <v>136</v>
      </c>
      <c r="B21" s="25" t="s">
        <v>16</v>
      </c>
      <c r="C21" s="25" t="s">
        <v>17</v>
      </c>
      <c r="D21" s="10">
        <v>3</v>
      </c>
      <c r="E21" s="29">
        <f t="shared" si="0"/>
        <v>15</v>
      </c>
      <c r="F21" s="50"/>
      <c r="G21" s="17">
        <f t="shared" si="1"/>
        <v>0</v>
      </c>
      <c r="H21" s="53"/>
      <c r="I21" s="21">
        <f t="shared" si="2"/>
        <v>0</v>
      </c>
      <c r="J21" s="13"/>
      <c r="K21" s="15">
        <f t="shared" si="3"/>
        <v>0</v>
      </c>
      <c r="L21" s="47"/>
      <c r="M21" s="39">
        <f t="shared" si="4"/>
        <v>0</v>
      </c>
      <c r="N21" s="64">
        <v>0</v>
      </c>
      <c r="O21" s="43">
        <v>0</v>
      </c>
      <c r="P21" s="6"/>
    </row>
    <row r="22" spans="1:16" ht="12.75">
      <c r="A22" s="3" t="s">
        <v>136</v>
      </c>
      <c r="B22" s="25" t="s">
        <v>106</v>
      </c>
      <c r="C22" s="25" t="s">
        <v>35</v>
      </c>
      <c r="E22" s="29">
        <f t="shared" si="0"/>
        <v>0</v>
      </c>
      <c r="G22" s="17">
        <f t="shared" si="1"/>
        <v>0</v>
      </c>
      <c r="I22" s="21">
        <f t="shared" si="2"/>
        <v>0</v>
      </c>
      <c r="K22" s="15">
        <f t="shared" si="3"/>
        <v>0</v>
      </c>
      <c r="M22" s="39">
        <f t="shared" si="4"/>
        <v>0</v>
      </c>
      <c r="N22" s="64">
        <v>0</v>
      </c>
      <c r="O22" s="43">
        <v>50</v>
      </c>
      <c r="P22" s="44" t="s">
        <v>107</v>
      </c>
    </row>
    <row r="23" spans="1:16" s="1" customFormat="1" ht="12.75">
      <c r="A23" s="3" t="s">
        <v>138</v>
      </c>
      <c r="B23" s="25" t="s">
        <v>139</v>
      </c>
      <c r="C23" s="25" t="s">
        <v>17</v>
      </c>
      <c r="D23" s="10"/>
      <c r="E23" s="29">
        <f>D23*Futter</f>
        <v>0</v>
      </c>
      <c r="F23" s="50"/>
      <c r="G23" s="17">
        <f>F23*Impfung</f>
        <v>0</v>
      </c>
      <c r="H23" s="53"/>
      <c r="I23" s="21">
        <f>H23*Entwurmung</f>
        <v>0</v>
      </c>
      <c r="J23" s="13"/>
      <c r="K23" s="15">
        <f>J23*Parasiten</f>
        <v>0</v>
      </c>
      <c r="L23" s="47"/>
      <c r="M23" s="39">
        <f>L23*KastrRüde</f>
        <v>0</v>
      </c>
      <c r="N23" s="64">
        <v>0</v>
      </c>
      <c r="O23" s="43">
        <v>10</v>
      </c>
      <c r="P23" s="19" t="s">
        <v>124</v>
      </c>
    </row>
    <row r="24" spans="1:16" ht="12.75">
      <c r="A24" s="3" t="s">
        <v>140</v>
      </c>
      <c r="B24" s="25" t="s">
        <v>19</v>
      </c>
      <c r="C24" s="25" t="s">
        <v>17</v>
      </c>
      <c r="E24" s="29">
        <f>D24*Futter</f>
        <v>0</v>
      </c>
      <c r="G24" s="17">
        <f>F24*Impfung</f>
        <v>0</v>
      </c>
      <c r="I24" s="21">
        <f>H24*Entwurmung</f>
        <v>0</v>
      </c>
      <c r="K24" s="15">
        <f>J24*Parasiten</f>
        <v>0</v>
      </c>
      <c r="M24" s="39">
        <f>L24*KastrRüde</f>
        <v>0</v>
      </c>
      <c r="N24" s="64">
        <v>0</v>
      </c>
      <c r="O24" s="43">
        <v>15</v>
      </c>
      <c r="P24" s="44" t="s">
        <v>141</v>
      </c>
    </row>
    <row r="25" spans="1:16" ht="12.75">
      <c r="A25" s="3" t="s">
        <v>142</v>
      </c>
      <c r="B25" s="25" t="s">
        <v>45</v>
      </c>
      <c r="C25" s="25" t="s">
        <v>35</v>
      </c>
      <c r="E25" s="29">
        <f t="shared" si="0"/>
        <v>0</v>
      </c>
      <c r="G25" s="17">
        <f t="shared" si="1"/>
        <v>0</v>
      </c>
      <c r="I25" s="21">
        <f t="shared" si="2"/>
        <v>0</v>
      </c>
      <c r="K25" s="15">
        <f t="shared" si="3"/>
        <v>0</v>
      </c>
      <c r="M25" s="39">
        <f t="shared" si="4"/>
        <v>0</v>
      </c>
      <c r="N25" s="64">
        <v>0</v>
      </c>
      <c r="O25" s="43">
        <v>480</v>
      </c>
      <c r="P25" s="44" t="s">
        <v>143</v>
      </c>
    </row>
    <row r="26" spans="1:16" ht="12.75">
      <c r="A26" s="3" t="s">
        <v>142</v>
      </c>
      <c r="B26" s="25" t="s">
        <v>59</v>
      </c>
      <c r="C26" s="25" t="s">
        <v>17</v>
      </c>
      <c r="E26" s="29">
        <f t="shared" si="0"/>
        <v>0</v>
      </c>
      <c r="G26" s="17">
        <f t="shared" si="1"/>
        <v>0</v>
      </c>
      <c r="I26" s="21">
        <f t="shared" si="2"/>
        <v>0</v>
      </c>
      <c r="K26" s="15">
        <f t="shared" si="3"/>
        <v>0</v>
      </c>
      <c r="M26" s="39">
        <f t="shared" si="4"/>
        <v>0</v>
      </c>
      <c r="N26" s="64">
        <v>0</v>
      </c>
      <c r="O26" s="43">
        <v>10</v>
      </c>
      <c r="P26" s="44" t="s">
        <v>144</v>
      </c>
    </row>
    <row r="27" spans="1:16" ht="12.75">
      <c r="A27" s="3" t="s">
        <v>142</v>
      </c>
      <c r="B27" s="25" t="s">
        <v>146</v>
      </c>
      <c r="C27" s="25" t="s">
        <v>17</v>
      </c>
      <c r="E27" s="29">
        <f t="shared" si="0"/>
        <v>0</v>
      </c>
      <c r="G27" s="17">
        <f t="shared" si="1"/>
        <v>0</v>
      </c>
      <c r="I27" s="21">
        <f t="shared" si="2"/>
        <v>0</v>
      </c>
      <c r="K27" s="15">
        <f t="shared" si="3"/>
        <v>0</v>
      </c>
      <c r="M27" s="39">
        <f t="shared" si="4"/>
        <v>0</v>
      </c>
      <c r="N27" s="64">
        <v>0</v>
      </c>
      <c r="O27" s="43">
        <v>20</v>
      </c>
      <c r="P27" s="44" t="s">
        <v>124</v>
      </c>
    </row>
    <row r="28" spans="1:16" ht="12.75">
      <c r="A28" s="3" t="s">
        <v>147</v>
      </c>
      <c r="B28" s="25" t="s">
        <v>148</v>
      </c>
      <c r="C28" s="25" t="s">
        <v>17</v>
      </c>
      <c r="E28" s="29">
        <f t="shared" si="0"/>
        <v>0</v>
      </c>
      <c r="G28" s="17">
        <f t="shared" si="1"/>
        <v>0</v>
      </c>
      <c r="I28" s="21">
        <f t="shared" si="2"/>
        <v>0</v>
      </c>
      <c r="K28" s="15">
        <f t="shared" si="3"/>
        <v>0</v>
      </c>
      <c r="M28" s="39">
        <f t="shared" si="4"/>
        <v>0</v>
      </c>
      <c r="N28" s="64">
        <v>0</v>
      </c>
      <c r="O28" s="43">
        <v>20</v>
      </c>
      <c r="P28" s="44" t="s">
        <v>124</v>
      </c>
    </row>
    <row r="29" spans="1:15" ht="12.75">
      <c r="A29" s="3" t="s">
        <v>147</v>
      </c>
      <c r="B29" s="25" t="s">
        <v>27</v>
      </c>
      <c r="C29" s="25" t="s">
        <v>17</v>
      </c>
      <c r="D29" s="10">
        <v>10</v>
      </c>
      <c r="E29" s="29">
        <f>D29*Futter</f>
        <v>50</v>
      </c>
      <c r="G29" s="17">
        <f>F29*Impfung</f>
        <v>0</v>
      </c>
      <c r="I29" s="21">
        <f>H29*Entwurmung</f>
        <v>0</v>
      </c>
      <c r="K29" s="15">
        <f>J29*Parasiten</f>
        <v>0</v>
      </c>
      <c r="M29" s="39">
        <f>L29*KastrRüde</f>
        <v>0</v>
      </c>
      <c r="N29" s="64">
        <v>0</v>
      </c>
      <c r="O29" s="43">
        <v>0</v>
      </c>
    </row>
    <row r="30" spans="1:16" s="1" customFormat="1" ht="12.75">
      <c r="A30" s="3" t="s">
        <v>149</v>
      </c>
      <c r="B30" s="25" t="s">
        <v>19</v>
      </c>
      <c r="C30" s="25" t="s">
        <v>17</v>
      </c>
      <c r="D30" s="10"/>
      <c r="E30" s="29">
        <f>D30*Futter</f>
        <v>0</v>
      </c>
      <c r="F30" s="50"/>
      <c r="G30" s="17">
        <f>F30*Impfung</f>
        <v>0</v>
      </c>
      <c r="H30" s="53"/>
      <c r="I30" s="21">
        <f>H30*Entwurmung</f>
        <v>0</v>
      </c>
      <c r="J30" s="13"/>
      <c r="K30" s="15">
        <f>J30*Parasiten</f>
        <v>0</v>
      </c>
      <c r="L30" s="47"/>
      <c r="M30" s="39">
        <f>L30*KastrRüde</f>
        <v>0</v>
      </c>
      <c r="N30" s="64">
        <v>0</v>
      </c>
      <c r="O30" s="43">
        <v>10</v>
      </c>
      <c r="P30" s="19" t="s">
        <v>141</v>
      </c>
    </row>
    <row r="31" spans="1:15" ht="12.75">
      <c r="A31" s="3" t="s">
        <v>150</v>
      </c>
      <c r="B31" s="25" t="s">
        <v>38</v>
      </c>
      <c r="C31" s="25" t="s">
        <v>17</v>
      </c>
      <c r="D31" s="10">
        <v>5</v>
      </c>
      <c r="E31" s="29">
        <f t="shared" si="0"/>
        <v>25</v>
      </c>
      <c r="G31" s="17">
        <f t="shared" si="1"/>
        <v>0</v>
      </c>
      <c r="I31" s="21">
        <f t="shared" si="2"/>
        <v>0</v>
      </c>
      <c r="K31" s="15">
        <f t="shared" si="3"/>
        <v>0</v>
      </c>
      <c r="M31" s="39">
        <f t="shared" si="4"/>
        <v>0</v>
      </c>
      <c r="N31" s="64">
        <v>0</v>
      </c>
      <c r="O31" s="43">
        <v>0</v>
      </c>
    </row>
    <row r="32" spans="1:16" ht="12.75">
      <c r="A32" s="3" t="s">
        <v>150</v>
      </c>
      <c r="B32" s="25" t="s">
        <v>131</v>
      </c>
      <c r="C32" s="25" t="s">
        <v>17</v>
      </c>
      <c r="E32" s="29">
        <f t="shared" si="0"/>
        <v>0</v>
      </c>
      <c r="G32" s="17">
        <f t="shared" si="1"/>
        <v>0</v>
      </c>
      <c r="I32" s="21">
        <f t="shared" si="2"/>
        <v>0</v>
      </c>
      <c r="K32" s="15">
        <f t="shared" si="3"/>
        <v>0</v>
      </c>
      <c r="M32" s="39">
        <f t="shared" si="4"/>
        <v>0</v>
      </c>
      <c r="N32" s="64">
        <v>0</v>
      </c>
      <c r="O32" s="43">
        <v>15</v>
      </c>
      <c r="P32" s="44" t="s">
        <v>141</v>
      </c>
    </row>
    <row r="33" spans="5:15" ht="12.75">
      <c r="E33" s="29">
        <f t="shared" si="0"/>
        <v>0</v>
      </c>
      <c r="G33" s="17">
        <f t="shared" si="1"/>
        <v>0</v>
      </c>
      <c r="I33" s="21">
        <f t="shared" si="2"/>
        <v>0</v>
      </c>
      <c r="K33" s="15">
        <f t="shared" si="3"/>
        <v>0</v>
      </c>
      <c r="M33" s="39">
        <f t="shared" si="4"/>
        <v>0</v>
      </c>
      <c r="N33" s="64">
        <v>0</v>
      </c>
      <c r="O33" s="43">
        <v>0</v>
      </c>
    </row>
    <row r="34" spans="5:14" ht="12.75">
      <c r="E34" s="29"/>
      <c r="G34" s="17"/>
      <c r="I34" s="21"/>
      <c r="K34" s="15"/>
      <c r="M34" s="39"/>
      <c r="N34" s="64"/>
    </row>
    <row r="35" spans="1:15" ht="12.75">
      <c r="A35" s="2"/>
      <c r="B35" s="1" t="s">
        <v>8</v>
      </c>
      <c r="C35" s="1"/>
      <c r="D35" s="11"/>
      <c r="E35" s="30">
        <f>SUM(E2:E34)</f>
        <v>334.76</v>
      </c>
      <c r="G35" s="16">
        <f>SUM(G5:G34)</f>
        <v>0</v>
      </c>
      <c r="H35" s="54"/>
      <c r="I35" s="20">
        <f>SUM(I5:I34)</f>
        <v>0</v>
      </c>
      <c r="J35" s="12"/>
      <c r="K35" s="14">
        <f>SUM(K5:K34)</f>
        <v>0</v>
      </c>
      <c r="L35" s="46"/>
      <c r="M35" s="40">
        <f>SUM(M5:M34)</f>
        <v>0</v>
      </c>
      <c r="N35" s="56">
        <f>SUM(N2:N34)</f>
        <v>50</v>
      </c>
      <c r="O35" s="42">
        <f>SUM(O5:O34)</f>
        <v>793</v>
      </c>
    </row>
    <row r="36" ht="12.75">
      <c r="M36" s="39"/>
    </row>
    <row r="37" spans="1:15" ht="12.75">
      <c r="A37" s="2"/>
      <c r="B37" s="1" t="s">
        <v>12</v>
      </c>
      <c r="C37" s="1"/>
      <c r="D37" s="11"/>
      <c r="E37" s="30">
        <f>SUM(E35:O35,)</f>
        <v>1177.76</v>
      </c>
      <c r="F37" s="49"/>
      <c r="G37" s="4"/>
      <c r="H37" s="54"/>
      <c r="I37" s="9"/>
      <c r="J37" s="12"/>
      <c r="K37" s="7"/>
      <c r="L37" s="46"/>
      <c r="M37" s="36"/>
      <c r="N37" s="56"/>
      <c r="O37" s="42"/>
    </row>
    <row r="40" ht="12.75">
      <c r="B40" t="s">
        <v>132</v>
      </c>
    </row>
    <row r="41" spans="2:5" ht="12.75">
      <c r="B41" t="s">
        <v>133</v>
      </c>
      <c r="E41" s="29">
        <v>-367.11</v>
      </c>
    </row>
    <row r="42" spans="2:5" ht="12.75">
      <c r="B42" t="s">
        <v>134</v>
      </c>
      <c r="E42" s="29">
        <v>-159.71</v>
      </c>
    </row>
    <row r="43" ht="12.75">
      <c r="E43" s="29"/>
    </row>
    <row r="44" spans="2:15" ht="12.75">
      <c r="B44" t="s">
        <v>137</v>
      </c>
      <c r="E44" s="29"/>
      <c r="O44" s="43">
        <v>-50</v>
      </c>
    </row>
    <row r="45" spans="2:15" ht="12.75">
      <c r="B45" t="s">
        <v>145</v>
      </c>
      <c r="E45" s="29"/>
      <c r="O45" s="43">
        <v>-480</v>
      </c>
    </row>
    <row r="47" spans="1:16" s="1" customFormat="1" ht="12.75">
      <c r="A47" s="2"/>
      <c r="B47" s="1" t="s">
        <v>151</v>
      </c>
      <c r="D47" s="11"/>
      <c r="E47" s="30">
        <f>E35+E41+E42</f>
        <v>-192.06000000000003</v>
      </c>
      <c r="F47" s="30"/>
      <c r="G47" s="30">
        <f aca="true" t="shared" si="5" ref="G47:N47">G35+G41+G42</f>
        <v>0</v>
      </c>
      <c r="H47" s="30"/>
      <c r="I47" s="30">
        <f t="shared" si="5"/>
        <v>0</v>
      </c>
      <c r="J47" s="30"/>
      <c r="K47" s="30">
        <f t="shared" si="5"/>
        <v>0</v>
      </c>
      <c r="L47" s="30"/>
      <c r="M47" s="30">
        <f t="shared" si="5"/>
        <v>0</v>
      </c>
      <c r="N47" s="30">
        <f t="shared" si="5"/>
        <v>50</v>
      </c>
      <c r="O47" s="30">
        <f>O35+O44+O45</f>
        <v>263</v>
      </c>
      <c r="P47" s="6"/>
    </row>
    <row r="48" spans="2:16" ht="12.75">
      <c r="B48" t="s">
        <v>153</v>
      </c>
      <c r="E48" s="29">
        <v>60</v>
      </c>
      <c r="N48" s="58">
        <v>-50</v>
      </c>
      <c r="O48" s="43">
        <v>-10</v>
      </c>
      <c r="P48" s="44" t="s">
        <v>152</v>
      </c>
    </row>
    <row r="49" spans="5:15" ht="12.75">
      <c r="E49" s="29">
        <f>E47+E48</f>
        <v>-132.06000000000003</v>
      </c>
      <c r="N49" s="58">
        <f>N47+N48</f>
        <v>0</v>
      </c>
      <c r="O49" s="43">
        <f>O47+O48</f>
        <v>253</v>
      </c>
    </row>
    <row r="50" spans="2:5" ht="51">
      <c r="B50" s="84" t="s">
        <v>154</v>
      </c>
      <c r="E50" s="31">
        <v>132.06</v>
      </c>
    </row>
    <row r="51" spans="1:16" s="1" customFormat="1" ht="12.75">
      <c r="A51" s="2"/>
      <c r="B51" s="1" t="s">
        <v>155</v>
      </c>
      <c r="D51" s="11"/>
      <c r="E51" s="30">
        <f>E49+E50</f>
        <v>0</v>
      </c>
      <c r="F51" s="49"/>
      <c r="G51" s="4"/>
      <c r="H51" s="54"/>
      <c r="I51" s="9"/>
      <c r="J51" s="12"/>
      <c r="K51" s="7"/>
      <c r="L51" s="46"/>
      <c r="M51" s="36"/>
      <c r="N51" s="56"/>
      <c r="O51" s="42">
        <v>253</v>
      </c>
      <c r="P51" s="6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28">
      <selection activeCell="A51" sqref="A51"/>
    </sheetView>
  </sheetViews>
  <sheetFormatPr defaultColWidth="11.421875" defaultRowHeight="12.75"/>
  <cols>
    <col min="1" max="1" width="7.140625" style="3" customWidth="1"/>
    <col min="2" max="2" width="16.140625" style="0" customWidth="1"/>
    <col min="3" max="3" width="6.140625" style="0" customWidth="1"/>
    <col min="4" max="4" width="5.00390625" style="10" customWidth="1"/>
    <col min="5" max="5" width="10.8515625" style="31" customWidth="1"/>
    <col min="6" max="6" width="4.7109375" style="50" customWidth="1"/>
    <col min="7" max="7" width="8.7109375" style="5" customWidth="1"/>
    <col min="8" max="8" width="4.7109375" style="53" customWidth="1"/>
    <col min="9" max="9" width="11.7109375" style="18" customWidth="1"/>
    <col min="10" max="10" width="4.7109375" style="13" customWidth="1"/>
    <col min="11" max="11" width="9.28125" style="8" customWidth="1"/>
    <col min="12" max="12" width="4.421875" style="47" customWidth="1"/>
    <col min="13" max="13" width="10.57421875" style="23" customWidth="1"/>
    <col min="14" max="14" width="10.421875" style="58" customWidth="1"/>
    <col min="15" max="15" width="10.421875" style="43" customWidth="1"/>
    <col min="16" max="16" width="15.00390625" style="44" customWidth="1"/>
  </cols>
  <sheetData>
    <row r="1" spans="1:16" s="1" customFormat="1" ht="12.75">
      <c r="A1" s="2"/>
      <c r="B1" s="2"/>
      <c r="C1" s="2"/>
      <c r="D1" s="26"/>
      <c r="E1" s="27">
        <v>5</v>
      </c>
      <c r="F1" s="48"/>
      <c r="G1" s="35">
        <v>1</v>
      </c>
      <c r="H1" s="51"/>
      <c r="I1" s="32">
        <v>1</v>
      </c>
      <c r="J1" s="33"/>
      <c r="K1" s="34">
        <v>1</v>
      </c>
      <c r="L1" s="45"/>
      <c r="M1" s="37">
        <v>25</v>
      </c>
      <c r="N1" s="55"/>
      <c r="O1" s="41"/>
      <c r="P1" s="6"/>
    </row>
    <row r="2" spans="2:15" ht="12.75">
      <c r="B2" t="s">
        <v>91</v>
      </c>
      <c r="E2" s="83">
        <f>'Mai 2013'!E51</f>
        <v>0</v>
      </c>
      <c r="O2" s="43">
        <f>'Mai 2013'!O51</f>
        <v>253</v>
      </c>
    </row>
    <row r="3" spans="1:16" s="1" customFormat="1" ht="13.5" customHeight="1">
      <c r="A3" s="2" t="s">
        <v>9</v>
      </c>
      <c r="B3" s="1" t="s">
        <v>10</v>
      </c>
      <c r="C3" s="1" t="s">
        <v>11</v>
      </c>
      <c r="D3" s="11" t="s">
        <v>5</v>
      </c>
      <c r="E3" s="28" t="s">
        <v>0</v>
      </c>
      <c r="F3" s="49" t="s">
        <v>5</v>
      </c>
      <c r="G3" s="4" t="s">
        <v>1</v>
      </c>
      <c r="H3" s="52" t="s">
        <v>5</v>
      </c>
      <c r="I3" s="9" t="s">
        <v>2</v>
      </c>
      <c r="J3" s="22" t="s">
        <v>5</v>
      </c>
      <c r="K3" s="7" t="s">
        <v>3</v>
      </c>
      <c r="L3" s="46" t="s">
        <v>5</v>
      </c>
      <c r="M3" s="38" t="s">
        <v>80</v>
      </c>
      <c r="N3" s="56" t="s">
        <v>7</v>
      </c>
      <c r="O3" s="42" t="s">
        <v>6</v>
      </c>
      <c r="P3" s="6"/>
    </row>
    <row r="4" spans="1:16" s="1" customFormat="1" ht="13.5" customHeight="1">
      <c r="A4" s="2"/>
      <c r="D4" s="11"/>
      <c r="E4" s="28"/>
      <c r="F4" s="49"/>
      <c r="G4" s="4"/>
      <c r="H4" s="52"/>
      <c r="I4" s="9"/>
      <c r="J4" s="22"/>
      <c r="K4" s="7"/>
      <c r="L4" s="46"/>
      <c r="M4" s="38"/>
      <c r="N4" s="56"/>
      <c r="O4" s="42"/>
      <c r="P4" s="6"/>
    </row>
    <row r="5" spans="1:15" ht="12.75">
      <c r="A5" s="24" t="s">
        <v>157</v>
      </c>
      <c r="B5" s="25" t="s">
        <v>156</v>
      </c>
      <c r="C5" s="25" t="s">
        <v>17</v>
      </c>
      <c r="D5" s="10">
        <v>2</v>
      </c>
      <c r="E5" s="29">
        <f aca="true" t="shared" si="0" ref="E5:E35">D5*Futter</f>
        <v>10</v>
      </c>
      <c r="G5" s="17">
        <f aca="true" t="shared" si="1" ref="G5:G35">F5*Impfung</f>
        <v>0</v>
      </c>
      <c r="I5" s="21">
        <f aca="true" t="shared" si="2" ref="I5:I35">H5*Entwurmung</f>
        <v>0</v>
      </c>
      <c r="K5" s="15">
        <f aca="true" t="shared" si="3" ref="K5:K35">J5*Parasiten</f>
        <v>0</v>
      </c>
      <c r="M5" s="39">
        <f aca="true" t="shared" si="4" ref="M5:M35">L5*KastrRüde</f>
        <v>0</v>
      </c>
      <c r="N5" s="64">
        <v>0</v>
      </c>
      <c r="O5" s="43">
        <v>0</v>
      </c>
    </row>
    <row r="6" spans="1:16" ht="12.75">
      <c r="A6" s="24" t="s">
        <v>157</v>
      </c>
      <c r="B6" s="25" t="s">
        <v>21</v>
      </c>
      <c r="C6" s="25" t="s">
        <v>17</v>
      </c>
      <c r="E6" s="29">
        <f t="shared" si="0"/>
        <v>0</v>
      </c>
      <c r="G6" s="17">
        <f t="shared" si="1"/>
        <v>0</v>
      </c>
      <c r="I6" s="21">
        <f t="shared" si="2"/>
        <v>0</v>
      </c>
      <c r="K6" s="15">
        <f t="shared" si="3"/>
        <v>0</v>
      </c>
      <c r="M6" s="39">
        <f t="shared" si="4"/>
        <v>0</v>
      </c>
      <c r="N6" s="64">
        <v>0</v>
      </c>
      <c r="O6" s="43">
        <v>20</v>
      </c>
      <c r="P6" s="44" t="s">
        <v>124</v>
      </c>
    </row>
    <row r="7" spans="1:16" ht="12.75">
      <c r="A7" s="3" t="s">
        <v>158</v>
      </c>
      <c r="B7" s="25" t="s">
        <v>21</v>
      </c>
      <c r="C7" s="25" t="s">
        <v>17</v>
      </c>
      <c r="E7" s="29">
        <f t="shared" si="0"/>
        <v>0</v>
      </c>
      <c r="G7" s="17">
        <f t="shared" si="1"/>
        <v>0</v>
      </c>
      <c r="I7" s="21">
        <f t="shared" si="2"/>
        <v>0</v>
      </c>
      <c r="K7" s="15">
        <f t="shared" si="3"/>
        <v>0</v>
      </c>
      <c r="M7" s="39">
        <f t="shared" si="4"/>
        <v>0</v>
      </c>
      <c r="N7" s="64">
        <v>0</v>
      </c>
      <c r="O7" s="43">
        <v>10</v>
      </c>
      <c r="P7" s="44" t="s">
        <v>124</v>
      </c>
    </row>
    <row r="8" spans="1:16" ht="12.75">
      <c r="A8" s="3" t="s">
        <v>158</v>
      </c>
      <c r="B8" s="25" t="s">
        <v>159</v>
      </c>
      <c r="C8" s="25" t="s">
        <v>17</v>
      </c>
      <c r="E8" s="29">
        <f t="shared" si="0"/>
        <v>0</v>
      </c>
      <c r="G8" s="17">
        <f t="shared" si="1"/>
        <v>0</v>
      </c>
      <c r="I8" s="21">
        <f t="shared" si="2"/>
        <v>0</v>
      </c>
      <c r="K8" s="15">
        <f t="shared" si="3"/>
        <v>0</v>
      </c>
      <c r="M8" s="39">
        <f t="shared" si="4"/>
        <v>0</v>
      </c>
      <c r="N8" s="64">
        <v>0</v>
      </c>
      <c r="O8" s="43">
        <v>50</v>
      </c>
      <c r="P8" s="44" t="s">
        <v>124</v>
      </c>
    </row>
    <row r="9" spans="1:15" ht="12.75">
      <c r="A9" s="3" t="s">
        <v>158</v>
      </c>
      <c r="B9" s="25" t="s">
        <v>159</v>
      </c>
      <c r="C9" s="25" t="s">
        <v>17</v>
      </c>
      <c r="D9" s="10">
        <v>1</v>
      </c>
      <c r="E9" s="29">
        <f t="shared" si="0"/>
        <v>5</v>
      </c>
      <c r="G9" s="17">
        <f t="shared" si="1"/>
        <v>0</v>
      </c>
      <c r="I9" s="21">
        <f t="shared" si="2"/>
        <v>0</v>
      </c>
      <c r="K9" s="15">
        <f t="shared" si="3"/>
        <v>0</v>
      </c>
      <c r="M9" s="39">
        <f t="shared" si="4"/>
        <v>0</v>
      </c>
      <c r="N9" s="64">
        <v>0</v>
      </c>
      <c r="O9" s="43">
        <v>0</v>
      </c>
    </row>
    <row r="10" spans="1:15" ht="12.75">
      <c r="A10" s="3" t="s">
        <v>158</v>
      </c>
      <c r="B10" s="25" t="s">
        <v>21</v>
      </c>
      <c r="C10" s="25" t="s">
        <v>17</v>
      </c>
      <c r="D10" s="10">
        <v>2</v>
      </c>
      <c r="E10" s="29">
        <f t="shared" si="0"/>
        <v>10</v>
      </c>
      <c r="G10" s="17">
        <f t="shared" si="1"/>
        <v>0</v>
      </c>
      <c r="I10" s="21">
        <f t="shared" si="2"/>
        <v>0</v>
      </c>
      <c r="K10" s="15">
        <f t="shared" si="3"/>
        <v>0</v>
      </c>
      <c r="M10" s="39">
        <f t="shared" si="4"/>
        <v>0</v>
      </c>
      <c r="N10" s="64">
        <v>0</v>
      </c>
      <c r="O10" s="43">
        <v>0</v>
      </c>
    </row>
    <row r="11" spans="1:16" ht="12.75">
      <c r="A11" s="3" t="s">
        <v>160</v>
      </c>
      <c r="B11" s="25" t="s">
        <v>59</v>
      </c>
      <c r="C11" s="25" t="s">
        <v>17</v>
      </c>
      <c r="E11" s="29">
        <f t="shared" si="0"/>
        <v>0</v>
      </c>
      <c r="G11" s="17">
        <f t="shared" si="1"/>
        <v>0</v>
      </c>
      <c r="I11" s="21">
        <f t="shared" si="2"/>
        <v>0</v>
      </c>
      <c r="K11" s="15">
        <f t="shared" si="3"/>
        <v>0</v>
      </c>
      <c r="M11" s="39">
        <f t="shared" si="4"/>
        <v>0</v>
      </c>
      <c r="N11" s="64">
        <v>0</v>
      </c>
      <c r="O11" s="43">
        <v>10</v>
      </c>
      <c r="P11" s="44" t="s">
        <v>124</v>
      </c>
    </row>
    <row r="12" spans="1:15" ht="12.75">
      <c r="A12" s="3" t="s">
        <v>160</v>
      </c>
      <c r="B12" s="25" t="s">
        <v>38</v>
      </c>
      <c r="C12" s="25" t="s">
        <v>39</v>
      </c>
      <c r="D12" s="10">
        <v>3</v>
      </c>
      <c r="E12" s="29">
        <f>D12*Futter</f>
        <v>15</v>
      </c>
      <c r="G12" s="17">
        <v>0</v>
      </c>
      <c r="I12" s="21">
        <v>0</v>
      </c>
      <c r="K12" s="15">
        <v>0</v>
      </c>
      <c r="M12" s="39">
        <v>0</v>
      </c>
      <c r="N12" s="64">
        <v>0</v>
      </c>
      <c r="O12" s="43">
        <v>0</v>
      </c>
    </row>
    <row r="13" spans="1:15" ht="12.75">
      <c r="A13" s="3" t="s">
        <v>160</v>
      </c>
      <c r="B13" s="25" t="s">
        <v>38</v>
      </c>
      <c r="C13" s="25" t="s">
        <v>31</v>
      </c>
      <c r="E13" s="29">
        <f>D13*Futter</f>
        <v>0</v>
      </c>
      <c r="G13" s="17">
        <f t="shared" si="1"/>
        <v>0</v>
      </c>
      <c r="I13" s="21">
        <f t="shared" si="2"/>
        <v>0</v>
      </c>
      <c r="K13" s="15">
        <f t="shared" si="3"/>
        <v>0</v>
      </c>
      <c r="M13" s="39">
        <f t="shared" si="4"/>
        <v>0</v>
      </c>
      <c r="N13" s="64">
        <v>24.17</v>
      </c>
      <c r="O13" s="43">
        <v>0</v>
      </c>
    </row>
    <row r="14" spans="1:15" ht="12.75">
      <c r="A14" s="3" t="s">
        <v>161</v>
      </c>
      <c r="B14" s="25" t="s">
        <v>38</v>
      </c>
      <c r="C14" s="25" t="s">
        <v>31</v>
      </c>
      <c r="E14" s="29">
        <f t="shared" si="0"/>
        <v>0</v>
      </c>
      <c r="G14" s="17">
        <f t="shared" si="1"/>
        <v>0</v>
      </c>
      <c r="I14" s="21">
        <f t="shared" si="2"/>
        <v>0</v>
      </c>
      <c r="K14" s="15">
        <f t="shared" si="3"/>
        <v>0</v>
      </c>
      <c r="M14" s="39">
        <f t="shared" si="4"/>
        <v>0</v>
      </c>
      <c r="N14" s="64">
        <v>19.27</v>
      </c>
      <c r="O14" s="43">
        <v>0</v>
      </c>
    </row>
    <row r="15" spans="1:16" ht="12.75">
      <c r="A15" s="3" t="s">
        <v>162</v>
      </c>
      <c r="B15" s="25" t="s">
        <v>163</v>
      </c>
      <c r="C15" s="25" t="s">
        <v>35</v>
      </c>
      <c r="E15" s="29">
        <f t="shared" si="0"/>
        <v>0</v>
      </c>
      <c r="G15" s="17">
        <f t="shared" si="1"/>
        <v>0</v>
      </c>
      <c r="I15" s="21">
        <f t="shared" si="2"/>
        <v>0</v>
      </c>
      <c r="K15" s="15">
        <f t="shared" si="3"/>
        <v>0</v>
      </c>
      <c r="M15" s="39">
        <f t="shared" si="4"/>
        <v>0</v>
      </c>
      <c r="N15" s="64">
        <v>0</v>
      </c>
      <c r="O15" s="43">
        <v>30</v>
      </c>
      <c r="P15" s="44" t="s">
        <v>164</v>
      </c>
    </row>
    <row r="16" spans="1:16" ht="12.75">
      <c r="A16" s="3" t="s">
        <v>162</v>
      </c>
      <c r="B16" s="25" t="s">
        <v>163</v>
      </c>
      <c r="C16" s="25" t="s">
        <v>35</v>
      </c>
      <c r="E16" s="29">
        <f t="shared" si="0"/>
        <v>0</v>
      </c>
      <c r="G16" s="17">
        <f t="shared" si="1"/>
        <v>0</v>
      </c>
      <c r="I16" s="21">
        <f t="shared" si="2"/>
        <v>0</v>
      </c>
      <c r="K16" s="15">
        <f t="shared" si="3"/>
        <v>0</v>
      </c>
      <c r="M16" s="39">
        <f t="shared" si="4"/>
        <v>0</v>
      </c>
      <c r="N16" s="64">
        <v>0</v>
      </c>
      <c r="O16" s="43">
        <v>20</v>
      </c>
      <c r="P16" s="44" t="s">
        <v>165</v>
      </c>
    </row>
    <row r="17" spans="1:15" ht="12.75">
      <c r="A17" s="3" t="s">
        <v>169</v>
      </c>
      <c r="B17" s="25" t="s">
        <v>38</v>
      </c>
      <c r="C17" s="25" t="s">
        <v>31</v>
      </c>
      <c r="E17" s="29">
        <v>0</v>
      </c>
      <c r="G17" s="17">
        <v>0</v>
      </c>
      <c r="I17" s="21">
        <v>0</v>
      </c>
      <c r="K17" s="15">
        <v>0</v>
      </c>
      <c r="M17" s="39">
        <v>0</v>
      </c>
      <c r="N17" s="64">
        <v>58.51</v>
      </c>
      <c r="O17" s="43">
        <v>0</v>
      </c>
    </row>
    <row r="18" spans="1:15" ht="12.75">
      <c r="A18" s="3" t="s">
        <v>167</v>
      </c>
      <c r="B18" s="25" t="s">
        <v>168</v>
      </c>
      <c r="C18" s="25" t="s">
        <v>17</v>
      </c>
      <c r="D18" s="10">
        <v>1</v>
      </c>
      <c r="E18" s="29">
        <f t="shared" si="0"/>
        <v>5</v>
      </c>
      <c r="G18" s="17">
        <f t="shared" si="1"/>
        <v>0</v>
      </c>
      <c r="I18" s="21">
        <f t="shared" si="2"/>
        <v>0</v>
      </c>
      <c r="K18" s="15">
        <f t="shared" si="3"/>
        <v>0</v>
      </c>
      <c r="M18" s="39">
        <f t="shared" si="4"/>
        <v>0</v>
      </c>
      <c r="N18" s="64">
        <v>0</v>
      </c>
      <c r="O18" s="43">
        <v>0</v>
      </c>
    </row>
    <row r="19" spans="1:15" ht="12.75">
      <c r="A19" s="3" t="s">
        <v>170</v>
      </c>
      <c r="B19" s="25" t="s">
        <v>21</v>
      </c>
      <c r="C19" s="25" t="s">
        <v>17</v>
      </c>
      <c r="D19" s="10">
        <v>4</v>
      </c>
      <c r="E19" s="29">
        <f t="shared" si="0"/>
        <v>20</v>
      </c>
      <c r="G19" s="17">
        <f t="shared" si="1"/>
        <v>0</v>
      </c>
      <c r="I19" s="21">
        <f t="shared" si="2"/>
        <v>0</v>
      </c>
      <c r="K19" s="15">
        <f t="shared" si="3"/>
        <v>0</v>
      </c>
      <c r="M19" s="39">
        <f t="shared" si="4"/>
        <v>0</v>
      </c>
      <c r="N19" s="64">
        <v>0</v>
      </c>
      <c r="O19" s="43">
        <v>0</v>
      </c>
    </row>
    <row r="20" spans="1:15" ht="12.75">
      <c r="A20" s="3" t="s">
        <v>170</v>
      </c>
      <c r="B20" s="25" t="s">
        <v>27</v>
      </c>
      <c r="C20" s="25" t="s">
        <v>17</v>
      </c>
      <c r="D20" s="10">
        <v>1</v>
      </c>
      <c r="E20" s="29">
        <f t="shared" si="0"/>
        <v>5</v>
      </c>
      <c r="G20" s="17">
        <f t="shared" si="1"/>
        <v>0</v>
      </c>
      <c r="I20" s="21">
        <f t="shared" si="2"/>
        <v>0</v>
      </c>
      <c r="K20" s="15">
        <f t="shared" si="3"/>
        <v>0</v>
      </c>
      <c r="M20" s="39">
        <f t="shared" si="4"/>
        <v>0</v>
      </c>
      <c r="N20" s="64">
        <v>0</v>
      </c>
      <c r="O20" s="43">
        <v>0</v>
      </c>
    </row>
    <row r="21" spans="1:16" ht="12.75">
      <c r="A21" s="3" t="s">
        <v>171</v>
      </c>
      <c r="B21" s="25" t="s">
        <v>59</v>
      </c>
      <c r="C21" s="25" t="s">
        <v>35</v>
      </c>
      <c r="E21" s="29">
        <f t="shared" si="0"/>
        <v>0</v>
      </c>
      <c r="G21" s="17">
        <f t="shared" si="1"/>
        <v>0</v>
      </c>
      <c r="I21" s="21">
        <f t="shared" si="2"/>
        <v>0</v>
      </c>
      <c r="K21" s="15">
        <f t="shared" si="3"/>
        <v>0</v>
      </c>
      <c r="M21" s="39">
        <f t="shared" si="4"/>
        <v>0</v>
      </c>
      <c r="N21" s="64">
        <v>0</v>
      </c>
      <c r="O21" s="43">
        <v>10</v>
      </c>
      <c r="P21" s="44" t="s">
        <v>172</v>
      </c>
    </row>
    <row r="22" spans="1:16" ht="12.75">
      <c r="A22" s="3" t="s">
        <v>171</v>
      </c>
      <c r="B22" s="25" t="s">
        <v>106</v>
      </c>
      <c r="C22" s="25" t="s">
        <v>35</v>
      </c>
      <c r="E22" s="29">
        <f t="shared" si="0"/>
        <v>0</v>
      </c>
      <c r="G22" s="17">
        <f t="shared" si="1"/>
        <v>0</v>
      </c>
      <c r="I22" s="21">
        <f t="shared" si="2"/>
        <v>0</v>
      </c>
      <c r="K22" s="15">
        <f t="shared" si="3"/>
        <v>0</v>
      </c>
      <c r="M22" s="39">
        <f t="shared" si="4"/>
        <v>0</v>
      </c>
      <c r="N22" s="64">
        <v>0</v>
      </c>
      <c r="O22" s="43">
        <v>50</v>
      </c>
      <c r="P22" s="44" t="s">
        <v>173</v>
      </c>
    </row>
    <row r="23" spans="1:16" s="1" customFormat="1" ht="12.75">
      <c r="A23" s="3" t="s">
        <v>176</v>
      </c>
      <c r="B23" s="25" t="s">
        <v>16</v>
      </c>
      <c r="C23" s="25" t="s">
        <v>17</v>
      </c>
      <c r="D23" s="10">
        <v>3</v>
      </c>
      <c r="E23" s="29">
        <f t="shared" si="0"/>
        <v>15</v>
      </c>
      <c r="F23" s="50"/>
      <c r="G23" s="17">
        <f t="shared" si="1"/>
        <v>0</v>
      </c>
      <c r="H23" s="53"/>
      <c r="I23" s="21">
        <f t="shared" si="2"/>
        <v>0</v>
      </c>
      <c r="J23" s="13"/>
      <c r="K23" s="15">
        <f t="shared" si="3"/>
        <v>0</v>
      </c>
      <c r="L23" s="47"/>
      <c r="M23" s="39">
        <f t="shared" si="4"/>
        <v>0</v>
      </c>
      <c r="N23" s="64">
        <v>0</v>
      </c>
      <c r="O23" s="43">
        <v>0</v>
      </c>
      <c r="P23" s="6"/>
    </row>
    <row r="24" spans="1:15" ht="12.75">
      <c r="A24" s="3" t="s">
        <v>176</v>
      </c>
      <c r="B24" s="25" t="s">
        <v>110</v>
      </c>
      <c r="C24" s="25" t="s">
        <v>17</v>
      </c>
      <c r="D24" s="10">
        <v>6</v>
      </c>
      <c r="E24" s="29">
        <f t="shared" si="0"/>
        <v>30</v>
      </c>
      <c r="G24" s="17">
        <f t="shared" si="1"/>
        <v>0</v>
      </c>
      <c r="I24" s="21">
        <f t="shared" si="2"/>
        <v>0</v>
      </c>
      <c r="K24" s="15">
        <f t="shared" si="3"/>
        <v>0</v>
      </c>
      <c r="M24" s="39">
        <f t="shared" si="4"/>
        <v>0</v>
      </c>
      <c r="N24" s="64">
        <v>0</v>
      </c>
      <c r="O24" s="43">
        <v>0</v>
      </c>
    </row>
    <row r="25" spans="1:16" s="1" customFormat="1" ht="12.75">
      <c r="A25" s="3" t="s">
        <v>177</v>
      </c>
      <c r="B25" s="25" t="s">
        <v>50</v>
      </c>
      <c r="C25" s="25" t="s">
        <v>35</v>
      </c>
      <c r="D25" s="10"/>
      <c r="E25" s="29">
        <f t="shared" si="0"/>
        <v>0</v>
      </c>
      <c r="F25" s="50"/>
      <c r="G25" s="17">
        <f t="shared" si="1"/>
        <v>0</v>
      </c>
      <c r="H25" s="53"/>
      <c r="I25" s="21">
        <f t="shared" si="2"/>
        <v>0</v>
      </c>
      <c r="J25" s="13"/>
      <c r="K25" s="15">
        <f t="shared" si="3"/>
        <v>0</v>
      </c>
      <c r="L25" s="47"/>
      <c r="M25" s="39">
        <f t="shared" si="4"/>
        <v>0</v>
      </c>
      <c r="N25" s="64">
        <v>0</v>
      </c>
      <c r="O25" s="43">
        <v>200</v>
      </c>
      <c r="P25" s="19" t="s">
        <v>178</v>
      </c>
    </row>
    <row r="26" spans="1:15" ht="12.75">
      <c r="A26" s="3" t="s">
        <v>177</v>
      </c>
      <c r="B26" s="25" t="s">
        <v>163</v>
      </c>
      <c r="C26" s="25" t="s">
        <v>35</v>
      </c>
      <c r="E26" s="29">
        <f t="shared" si="0"/>
        <v>0</v>
      </c>
      <c r="G26" s="17">
        <f t="shared" si="1"/>
        <v>0</v>
      </c>
      <c r="I26" s="21">
        <f t="shared" si="2"/>
        <v>0</v>
      </c>
      <c r="K26" s="15">
        <f t="shared" si="3"/>
        <v>0</v>
      </c>
      <c r="M26" s="39">
        <f t="shared" si="4"/>
        <v>0</v>
      </c>
      <c r="N26" s="64">
        <v>30</v>
      </c>
      <c r="O26" s="43">
        <v>0</v>
      </c>
    </row>
    <row r="27" spans="1:15" ht="12.75">
      <c r="A27" s="3" t="s">
        <v>179</v>
      </c>
      <c r="B27" s="25" t="s">
        <v>180</v>
      </c>
      <c r="C27" s="25" t="s">
        <v>17</v>
      </c>
      <c r="D27" s="10">
        <v>2</v>
      </c>
      <c r="E27" s="29">
        <f t="shared" si="0"/>
        <v>10</v>
      </c>
      <c r="G27" s="17">
        <f t="shared" si="1"/>
        <v>0</v>
      </c>
      <c r="I27" s="21">
        <f t="shared" si="2"/>
        <v>0</v>
      </c>
      <c r="K27" s="15">
        <f t="shared" si="3"/>
        <v>0</v>
      </c>
      <c r="M27" s="39">
        <f t="shared" si="4"/>
        <v>0</v>
      </c>
      <c r="N27" s="64">
        <v>0</v>
      </c>
      <c r="O27" s="43">
        <v>0</v>
      </c>
    </row>
    <row r="28" spans="1:15" ht="12.75">
      <c r="A28" s="3" t="s">
        <v>179</v>
      </c>
      <c r="B28" s="25" t="s">
        <v>21</v>
      </c>
      <c r="C28" s="25" t="s">
        <v>17</v>
      </c>
      <c r="D28" s="10">
        <v>3</v>
      </c>
      <c r="E28" s="29">
        <f t="shared" si="0"/>
        <v>15</v>
      </c>
      <c r="G28" s="17">
        <f t="shared" si="1"/>
        <v>0</v>
      </c>
      <c r="I28" s="21">
        <f t="shared" si="2"/>
        <v>0</v>
      </c>
      <c r="K28" s="15">
        <f t="shared" si="3"/>
        <v>0</v>
      </c>
      <c r="M28" s="39">
        <f t="shared" si="4"/>
        <v>0</v>
      </c>
      <c r="N28" s="64">
        <v>0</v>
      </c>
      <c r="O28" s="43">
        <v>0</v>
      </c>
    </row>
    <row r="29" spans="1:15" ht="12.75">
      <c r="A29" s="3" t="s">
        <v>181</v>
      </c>
      <c r="B29" s="25" t="s">
        <v>59</v>
      </c>
      <c r="C29" s="25" t="s">
        <v>17</v>
      </c>
      <c r="D29" s="10">
        <v>1</v>
      </c>
      <c r="E29" s="29">
        <f t="shared" si="0"/>
        <v>5</v>
      </c>
      <c r="G29" s="17">
        <f t="shared" si="1"/>
        <v>0</v>
      </c>
      <c r="I29" s="21">
        <f t="shared" si="2"/>
        <v>0</v>
      </c>
      <c r="K29" s="15">
        <f t="shared" si="3"/>
        <v>0</v>
      </c>
      <c r="M29" s="39">
        <f t="shared" si="4"/>
        <v>0</v>
      </c>
      <c r="N29" s="64">
        <v>0</v>
      </c>
      <c r="O29" s="43">
        <v>0</v>
      </c>
    </row>
    <row r="30" spans="1:15" ht="12.75">
      <c r="A30" s="3" t="s">
        <v>181</v>
      </c>
      <c r="B30" s="25" t="s">
        <v>182</v>
      </c>
      <c r="C30" s="25" t="s">
        <v>35</v>
      </c>
      <c r="E30" s="29">
        <f>D30*Futter</f>
        <v>0</v>
      </c>
      <c r="G30" s="17">
        <f>F30*Impfung</f>
        <v>0</v>
      </c>
      <c r="I30" s="21">
        <f>H30*Entwurmung</f>
        <v>0</v>
      </c>
      <c r="K30" s="15">
        <f>J30*Parasiten</f>
        <v>0</v>
      </c>
      <c r="M30" s="39">
        <f>L30*KastrRüde</f>
        <v>0</v>
      </c>
      <c r="N30" s="64">
        <v>0</v>
      </c>
      <c r="O30" s="43">
        <v>0</v>
      </c>
    </row>
    <row r="31" spans="1:16" s="1" customFormat="1" ht="12.75">
      <c r="A31" s="3" t="s">
        <v>181</v>
      </c>
      <c r="B31" s="25" t="s">
        <v>183</v>
      </c>
      <c r="C31" s="25" t="s">
        <v>35</v>
      </c>
      <c r="D31" s="10">
        <v>20</v>
      </c>
      <c r="E31" s="29">
        <f>D31*Futter</f>
        <v>100</v>
      </c>
      <c r="F31" s="50"/>
      <c r="G31" s="17">
        <f>F31*Impfung</f>
        <v>0</v>
      </c>
      <c r="H31" s="53"/>
      <c r="I31" s="21">
        <f>H31*Entwurmung</f>
        <v>0</v>
      </c>
      <c r="J31" s="13"/>
      <c r="K31" s="15">
        <f>J31*Parasiten</f>
        <v>0</v>
      </c>
      <c r="L31" s="47"/>
      <c r="M31" s="39">
        <f>L31*KastrRüde</f>
        <v>0</v>
      </c>
      <c r="N31" s="64">
        <v>0</v>
      </c>
      <c r="O31" s="43">
        <v>0</v>
      </c>
      <c r="P31" s="44"/>
    </row>
    <row r="32" spans="1:16" s="1" customFormat="1" ht="12.75">
      <c r="A32" s="3" t="s">
        <v>181</v>
      </c>
      <c r="B32" s="25" t="s">
        <v>184</v>
      </c>
      <c r="C32" s="25" t="s">
        <v>35</v>
      </c>
      <c r="D32" s="10"/>
      <c r="E32" s="29">
        <f>D32*Futter</f>
        <v>0</v>
      </c>
      <c r="F32" s="50"/>
      <c r="G32" s="17">
        <f>F32*Impfung</f>
        <v>0</v>
      </c>
      <c r="H32" s="53"/>
      <c r="I32" s="21">
        <f>H32*Entwurmung</f>
        <v>0</v>
      </c>
      <c r="J32" s="13"/>
      <c r="K32" s="15">
        <f>J32*Parasiten</f>
        <v>0</v>
      </c>
      <c r="L32" s="47"/>
      <c r="M32" s="39">
        <f>L32*KastrRüde</f>
        <v>0</v>
      </c>
      <c r="N32" s="64">
        <v>0</v>
      </c>
      <c r="O32" s="43">
        <v>10</v>
      </c>
      <c r="P32" s="44" t="s">
        <v>196</v>
      </c>
    </row>
    <row r="33" spans="1:16" ht="12.75">
      <c r="A33" s="3" t="s">
        <v>185</v>
      </c>
      <c r="B33" s="25" t="s">
        <v>186</v>
      </c>
      <c r="C33" s="25" t="s">
        <v>35</v>
      </c>
      <c r="E33" s="29">
        <f t="shared" si="0"/>
        <v>0</v>
      </c>
      <c r="G33" s="17">
        <f t="shared" si="1"/>
        <v>0</v>
      </c>
      <c r="I33" s="21">
        <f t="shared" si="2"/>
        <v>0</v>
      </c>
      <c r="K33" s="15">
        <f t="shared" si="3"/>
        <v>0</v>
      </c>
      <c r="M33" s="39">
        <f t="shared" si="4"/>
        <v>0</v>
      </c>
      <c r="N33" s="64">
        <v>0</v>
      </c>
      <c r="O33" s="43">
        <v>300</v>
      </c>
      <c r="P33" s="44" t="s">
        <v>187</v>
      </c>
    </row>
    <row r="34" spans="5:16" ht="12.75">
      <c r="E34" s="29">
        <f t="shared" si="0"/>
        <v>0</v>
      </c>
      <c r="G34" s="17">
        <f t="shared" si="1"/>
        <v>0</v>
      </c>
      <c r="I34" s="21">
        <f t="shared" si="2"/>
        <v>0</v>
      </c>
      <c r="K34" s="15">
        <f t="shared" si="3"/>
        <v>0</v>
      </c>
      <c r="M34" s="39">
        <f t="shared" si="4"/>
        <v>0</v>
      </c>
      <c r="N34" s="64">
        <v>0</v>
      </c>
      <c r="O34" s="43">
        <v>0</v>
      </c>
      <c r="P34" s="6"/>
    </row>
    <row r="35" spans="5:16" ht="12.75">
      <c r="E35" s="29">
        <f t="shared" si="0"/>
        <v>0</v>
      </c>
      <c r="G35" s="17">
        <f t="shared" si="1"/>
        <v>0</v>
      </c>
      <c r="I35" s="21">
        <f t="shared" si="2"/>
        <v>0</v>
      </c>
      <c r="K35" s="15">
        <f t="shared" si="3"/>
        <v>0</v>
      </c>
      <c r="M35" s="39">
        <f t="shared" si="4"/>
        <v>0</v>
      </c>
      <c r="N35" s="64">
        <v>0</v>
      </c>
      <c r="O35" s="43">
        <v>0</v>
      </c>
      <c r="P35" s="6"/>
    </row>
    <row r="36" spans="5:14" ht="12.75">
      <c r="E36" s="29"/>
      <c r="G36" s="17"/>
      <c r="I36" s="21"/>
      <c r="K36" s="15"/>
      <c r="M36" s="39"/>
      <c r="N36" s="64"/>
    </row>
    <row r="37" spans="1:15" ht="12.75">
      <c r="A37" s="2"/>
      <c r="B37" s="1" t="s">
        <v>8</v>
      </c>
      <c r="C37" s="1"/>
      <c r="D37" s="11"/>
      <c r="E37" s="30">
        <f>SUM(E5:E36)</f>
        <v>245</v>
      </c>
      <c r="G37" s="16">
        <f>SUM(G5:G36)</f>
        <v>0</v>
      </c>
      <c r="H37" s="54"/>
      <c r="I37" s="20">
        <f>SUM(I5:I36)</f>
        <v>0</v>
      </c>
      <c r="J37" s="12"/>
      <c r="K37" s="14">
        <f>SUM(K5:K36)</f>
        <v>0</v>
      </c>
      <c r="L37" s="46"/>
      <c r="M37" s="40">
        <f>SUM(M5:M36)</f>
        <v>0</v>
      </c>
      <c r="N37" s="56">
        <f>SUM(N5:N36)</f>
        <v>131.95</v>
      </c>
      <c r="O37" s="42">
        <f>SUM(O2:O5:O36)</f>
        <v>963</v>
      </c>
    </row>
    <row r="38" ht="12.75">
      <c r="M38" s="39"/>
    </row>
    <row r="39" spans="1:15" ht="12.75">
      <c r="A39" s="2"/>
      <c r="B39" s="1" t="s">
        <v>12</v>
      </c>
      <c r="C39" s="1"/>
      <c r="D39" s="11"/>
      <c r="E39" s="30">
        <f>SUM(E37:O37,)</f>
        <v>1339.95</v>
      </c>
      <c r="F39" s="49"/>
      <c r="G39" s="4"/>
      <c r="H39" s="54"/>
      <c r="I39" s="9"/>
      <c r="J39" s="12"/>
      <c r="K39" s="7"/>
      <c r="L39" s="46"/>
      <c r="M39" s="36"/>
      <c r="N39" s="56"/>
      <c r="O39" s="42"/>
    </row>
    <row r="41" ht="12.75">
      <c r="B41" t="s">
        <v>132</v>
      </c>
    </row>
    <row r="42" spans="1:15" ht="12.75">
      <c r="A42" s="3" t="s">
        <v>158</v>
      </c>
      <c r="B42" t="s">
        <v>198</v>
      </c>
      <c r="O42" s="43">
        <v>-278</v>
      </c>
    </row>
    <row r="43" spans="1:15" ht="12.75">
      <c r="A43" s="3" t="s">
        <v>162</v>
      </c>
      <c r="B43" t="s">
        <v>166</v>
      </c>
      <c r="O43" s="43">
        <v>-50</v>
      </c>
    </row>
    <row r="44" spans="1:15" ht="12.75">
      <c r="A44" s="3" t="s">
        <v>171</v>
      </c>
      <c r="B44" t="s">
        <v>174</v>
      </c>
      <c r="O44" s="43">
        <v>-50</v>
      </c>
    </row>
    <row r="45" spans="2:5" ht="12.75">
      <c r="B45" t="s">
        <v>175</v>
      </c>
      <c r="E45" s="83">
        <v>-387</v>
      </c>
    </row>
    <row r="46" spans="2:15" ht="12.75">
      <c r="B46" t="s">
        <v>174</v>
      </c>
      <c r="O46" s="43">
        <v>-200</v>
      </c>
    </row>
    <row r="47" spans="1:15" ht="12.75">
      <c r="A47" s="3" t="s">
        <v>185</v>
      </c>
      <c r="B47" t="s">
        <v>188</v>
      </c>
      <c r="O47" s="43">
        <v>-300</v>
      </c>
    </row>
    <row r="49" spans="1:15" ht="12.75">
      <c r="A49" s="2"/>
      <c r="B49" s="1" t="s">
        <v>151</v>
      </c>
      <c r="C49" s="1"/>
      <c r="D49" s="11"/>
      <c r="E49" s="30">
        <f>SUM(E37+N37+E45)</f>
        <v>-10.050000000000011</v>
      </c>
      <c r="F49" s="49"/>
      <c r="G49" s="4"/>
      <c r="H49" s="54"/>
      <c r="I49" s="9"/>
      <c r="J49" s="12"/>
      <c r="K49" s="7"/>
      <c r="L49" s="46"/>
      <c r="M49" s="36"/>
      <c r="N49" s="56"/>
      <c r="O49" s="42">
        <f>SUM(O37:O48)</f>
        <v>85</v>
      </c>
    </row>
    <row r="50" spans="14:15" ht="12.75">
      <c r="N50" s="56"/>
      <c r="O50" s="42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3">
      <selection activeCell="A52" sqref="A52"/>
    </sheetView>
  </sheetViews>
  <sheetFormatPr defaultColWidth="11.421875" defaultRowHeight="12.75"/>
  <cols>
    <col min="1" max="1" width="7.140625" style="3" customWidth="1"/>
    <col min="2" max="2" width="14.8515625" style="0" customWidth="1"/>
    <col min="3" max="3" width="6.140625" style="0" customWidth="1"/>
    <col min="4" max="4" width="5.00390625" style="10" customWidth="1"/>
    <col min="5" max="5" width="11.7109375" style="31" customWidth="1"/>
    <col min="6" max="6" width="4.7109375" style="50" customWidth="1"/>
    <col min="7" max="7" width="8.7109375" style="5" customWidth="1"/>
    <col min="8" max="8" width="4.7109375" style="53" customWidth="1"/>
    <col min="9" max="9" width="11.7109375" style="18" customWidth="1"/>
    <col min="10" max="10" width="4.7109375" style="13" customWidth="1"/>
    <col min="11" max="11" width="9.28125" style="8" customWidth="1"/>
    <col min="12" max="12" width="4.421875" style="47" customWidth="1"/>
    <col min="13" max="13" width="10.57421875" style="23" customWidth="1"/>
    <col min="14" max="14" width="10.421875" style="58" customWidth="1"/>
    <col min="15" max="15" width="10.140625" style="43" customWidth="1"/>
    <col min="16" max="16" width="17.140625" style="44" customWidth="1"/>
  </cols>
  <sheetData>
    <row r="1" spans="1:16" s="1" customFormat="1" ht="12.75">
      <c r="A1" s="2"/>
      <c r="B1" s="2"/>
      <c r="C1" s="2"/>
      <c r="D1" s="26"/>
      <c r="E1" s="27">
        <v>5</v>
      </c>
      <c r="F1" s="48"/>
      <c r="G1" s="35">
        <v>1</v>
      </c>
      <c r="H1" s="51"/>
      <c r="I1" s="32">
        <v>1</v>
      </c>
      <c r="J1" s="33"/>
      <c r="K1" s="34">
        <v>1</v>
      </c>
      <c r="L1" s="45"/>
      <c r="M1" s="37">
        <v>25</v>
      </c>
      <c r="N1" s="55"/>
      <c r="O1" s="41"/>
      <c r="P1" s="6"/>
    </row>
    <row r="2" spans="1:16" s="86" customFormat="1" ht="12.75">
      <c r="A2" s="85"/>
      <c r="B2" s="86" t="s">
        <v>91</v>
      </c>
      <c r="D2" s="87"/>
      <c r="E2" s="83">
        <f>'Juni 2013'!E49</f>
        <v>-10.050000000000011</v>
      </c>
      <c r="F2" s="88"/>
      <c r="G2" s="89"/>
      <c r="H2" s="90"/>
      <c r="I2" s="91"/>
      <c r="J2" s="92"/>
      <c r="K2" s="93"/>
      <c r="L2" s="94"/>
      <c r="M2" s="95"/>
      <c r="N2" s="96">
        <f>'Juni 2013'!N37</f>
        <v>131.95</v>
      </c>
      <c r="O2" s="97">
        <f>'Juni 2013'!O49</f>
        <v>85</v>
      </c>
      <c r="P2" s="97"/>
    </row>
    <row r="3" spans="1:16" s="1" customFormat="1" ht="13.5" customHeight="1">
      <c r="A3" s="2" t="s">
        <v>9</v>
      </c>
      <c r="B3" s="1" t="s">
        <v>10</v>
      </c>
      <c r="C3" s="1" t="s">
        <v>11</v>
      </c>
      <c r="D3" s="11" t="s">
        <v>5</v>
      </c>
      <c r="E3" s="28" t="s">
        <v>0</v>
      </c>
      <c r="F3" s="49" t="s">
        <v>5</v>
      </c>
      <c r="G3" s="4" t="s">
        <v>1</v>
      </c>
      <c r="H3" s="52" t="s">
        <v>5</v>
      </c>
      <c r="I3" s="9" t="s">
        <v>2</v>
      </c>
      <c r="J3" s="22" t="s">
        <v>5</v>
      </c>
      <c r="K3" s="7" t="s">
        <v>3</v>
      </c>
      <c r="L3" s="46" t="s">
        <v>5</v>
      </c>
      <c r="M3" s="38" t="s">
        <v>80</v>
      </c>
      <c r="N3" s="56" t="s">
        <v>7</v>
      </c>
      <c r="O3" s="42" t="s">
        <v>6</v>
      </c>
      <c r="P3" s="6"/>
    </row>
    <row r="4" spans="1:16" s="1" customFormat="1" ht="13.5" customHeight="1">
      <c r="A4" s="2"/>
      <c r="D4" s="11"/>
      <c r="E4" s="28"/>
      <c r="F4" s="49"/>
      <c r="G4" s="4"/>
      <c r="H4" s="52"/>
      <c r="I4" s="9"/>
      <c r="J4" s="22"/>
      <c r="K4" s="7"/>
      <c r="L4" s="46"/>
      <c r="M4" s="38"/>
      <c r="N4" s="56"/>
      <c r="O4" s="42"/>
      <c r="P4" s="6"/>
    </row>
    <row r="5" spans="1:15" ht="12.75">
      <c r="A5" s="24" t="s">
        <v>189</v>
      </c>
      <c r="B5" s="25" t="s">
        <v>38</v>
      </c>
      <c r="C5" s="25" t="s">
        <v>35</v>
      </c>
      <c r="E5" s="29">
        <f aca="true" t="shared" si="0" ref="E5:E40">D5*Futter</f>
        <v>0</v>
      </c>
      <c r="G5" s="17">
        <f aca="true" t="shared" si="1" ref="G5:G40">F5*Impfung</f>
        <v>0</v>
      </c>
      <c r="I5" s="21">
        <f aca="true" t="shared" si="2" ref="I5:I40">H5*Entwurmung</f>
        <v>0</v>
      </c>
      <c r="K5" s="15">
        <f aca="true" t="shared" si="3" ref="K5:K40">J5*Parasiten</f>
        <v>0</v>
      </c>
      <c r="M5" s="39">
        <f aca="true" t="shared" si="4" ref="M5:M40">L5*KastrRüde</f>
        <v>0</v>
      </c>
      <c r="N5" s="64">
        <v>30</v>
      </c>
      <c r="O5" s="43">
        <v>0</v>
      </c>
    </row>
    <row r="6" spans="1:15" ht="12.75">
      <c r="A6" s="24" t="s">
        <v>189</v>
      </c>
      <c r="B6" s="25" t="s">
        <v>38</v>
      </c>
      <c r="C6" s="25" t="s">
        <v>39</v>
      </c>
      <c r="D6" s="10">
        <v>3</v>
      </c>
      <c r="E6" s="29">
        <f t="shared" si="0"/>
        <v>15</v>
      </c>
      <c r="G6" s="17">
        <f t="shared" si="1"/>
        <v>0</v>
      </c>
      <c r="I6" s="21">
        <f t="shared" si="2"/>
        <v>0</v>
      </c>
      <c r="K6" s="15">
        <f t="shared" si="3"/>
        <v>0</v>
      </c>
      <c r="M6" s="39">
        <f t="shared" si="4"/>
        <v>0</v>
      </c>
      <c r="N6" s="64">
        <v>0</v>
      </c>
      <c r="O6" s="43">
        <v>0</v>
      </c>
    </row>
    <row r="7" spans="1:16" ht="12.75">
      <c r="A7" s="3" t="s">
        <v>189</v>
      </c>
      <c r="B7" s="25" t="s">
        <v>38</v>
      </c>
      <c r="C7" s="25" t="s">
        <v>35</v>
      </c>
      <c r="E7" s="29">
        <f t="shared" si="0"/>
        <v>0</v>
      </c>
      <c r="G7" s="17">
        <f t="shared" si="1"/>
        <v>0</v>
      </c>
      <c r="I7" s="21">
        <f t="shared" si="2"/>
        <v>0</v>
      </c>
      <c r="K7" s="15">
        <f t="shared" si="3"/>
        <v>0</v>
      </c>
      <c r="M7" s="39">
        <f t="shared" si="4"/>
        <v>0</v>
      </c>
      <c r="N7" s="64">
        <v>0</v>
      </c>
      <c r="O7" s="43">
        <v>30</v>
      </c>
      <c r="P7" s="44" t="s">
        <v>190</v>
      </c>
    </row>
    <row r="8" spans="1:15" ht="12.75">
      <c r="A8" s="3" t="s">
        <v>191</v>
      </c>
      <c r="B8" s="25" t="s">
        <v>192</v>
      </c>
      <c r="C8" s="25" t="s">
        <v>35</v>
      </c>
      <c r="E8" s="29">
        <f t="shared" si="0"/>
        <v>0</v>
      </c>
      <c r="G8" s="17">
        <f t="shared" si="1"/>
        <v>0</v>
      </c>
      <c r="I8" s="21">
        <f t="shared" si="2"/>
        <v>0</v>
      </c>
      <c r="K8" s="15">
        <f t="shared" si="3"/>
        <v>0</v>
      </c>
      <c r="M8" s="39">
        <f t="shared" si="4"/>
        <v>0</v>
      </c>
      <c r="N8" s="64">
        <v>50</v>
      </c>
      <c r="O8" s="43">
        <v>0</v>
      </c>
    </row>
    <row r="9" spans="1:15" ht="12.75">
      <c r="A9" s="3" t="s">
        <v>193</v>
      </c>
      <c r="B9" s="25" t="s">
        <v>21</v>
      </c>
      <c r="C9" s="25" t="s">
        <v>17</v>
      </c>
      <c r="D9" s="10">
        <v>4</v>
      </c>
      <c r="E9" s="29">
        <f t="shared" si="0"/>
        <v>20</v>
      </c>
      <c r="G9" s="17">
        <f t="shared" si="1"/>
        <v>0</v>
      </c>
      <c r="I9" s="21">
        <f t="shared" si="2"/>
        <v>0</v>
      </c>
      <c r="K9" s="15">
        <f t="shared" si="3"/>
        <v>0</v>
      </c>
      <c r="M9" s="39">
        <f t="shared" si="4"/>
        <v>0</v>
      </c>
      <c r="N9" s="64">
        <v>0</v>
      </c>
      <c r="O9" s="43">
        <v>0</v>
      </c>
    </row>
    <row r="10" spans="1:15" ht="12.75">
      <c r="A10" s="3" t="s">
        <v>194</v>
      </c>
      <c r="B10" s="25" t="s">
        <v>21</v>
      </c>
      <c r="C10" s="25" t="s">
        <v>17</v>
      </c>
      <c r="D10" s="10">
        <v>2</v>
      </c>
      <c r="E10" s="29">
        <f t="shared" si="0"/>
        <v>10</v>
      </c>
      <c r="G10" s="17">
        <f t="shared" si="1"/>
        <v>0</v>
      </c>
      <c r="I10" s="21">
        <f t="shared" si="2"/>
        <v>0</v>
      </c>
      <c r="K10" s="15">
        <f t="shared" si="3"/>
        <v>0</v>
      </c>
      <c r="M10" s="39">
        <f t="shared" si="4"/>
        <v>0</v>
      </c>
      <c r="N10" s="64">
        <v>0</v>
      </c>
      <c r="O10" s="43">
        <v>0</v>
      </c>
    </row>
    <row r="11" spans="1:15" ht="12.75">
      <c r="A11" s="3" t="s">
        <v>195</v>
      </c>
      <c r="B11" s="25" t="s">
        <v>21</v>
      </c>
      <c r="C11" s="25" t="s">
        <v>17</v>
      </c>
      <c r="D11" s="10">
        <v>4</v>
      </c>
      <c r="E11" s="29">
        <f t="shared" si="0"/>
        <v>20</v>
      </c>
      <c r="G11" s="17">
        <f t="shared" si="1"/>
        <v>0</v>
      </c>
      <c r="I11" s="21">
        <f t="shared" si="2"/>
        <v>0</v>
      </c>
      <c r="K11" s="15">
        <f t="shared" si="3"/>
        <v>0</v>
      </c>
      <c r="M11" s="39">
        <f t="shared" si="4"/>
        <v>0</v>
      </c>
      <c r="N11" s="64">
        <v>0</v>
      </c>
      <c r="O11" s="43">
        <v>0</v>
      </c>
    </row>
    <row r="12" spans="2:16" ht="12.75">
      <c r="B12" s="25" t="s">
        <v>184</v>
      </c>
      <c r="E12" s="29">
        <f t="shared" si="0"/>
        <v>0</v>
      </c>
      <c r="G12" s="17">
        <f t="shared" si="1"/>
        <v>0</v>
      </c>
      <c r="I12" s="21">
        <f t="shared" si="2"/>
        <v>0</v>
      </c>
      <c r="K12" s="15">
        <f t="shared" si="3"/>
        <v>0</v>
      </c>
      <c r="M12" s="39">
        <f t="shared" si="4"/>
        <v>0</v>
      </c>
      <c r="N12" s="64">
        <v>0</v>
      </c>
      <c r="O12" s="43">
        <v>15</v>
      </c>
      <c r="P12" s="44" t="s">
        <v>196</v>
      </c>
    </row>
    <row r="13" spans="1:16" ht="12.75">
      <c r="A13" s="3" t="s">
        <v>197</v>
      </c>
      <c r="B13" s="25" t="s">
        <v>200</v>
      </c>
      <c r="C13" t="s">
        <v>35</v>
      </c>
      <c r="E13" s="29">
        <f t="shared" si="0"/>
        <v>0</v>
      </c>
      <c r="G13" s="17">
        <f t="shared" si="1"/>
        <v>0</v>
      </c>
      <c r="I13" s="21">
        <f t="shared" si="2"/>
        <v>0</v>
      </c>
      <c r="K13" s="15">
        <f t="shared" si="3"/>
        <v>0</v>
      </c>
      <c r="M13" s="39">
        <f t="shared" si="4"/>
        <v>0</v>
      </c>
      <c r="N13" s="64">
        <v>0</v>
      </c>
      <c r="O13" s="43">
        <v>15</v>
      </c>
      <c r="P13" s="44" t="s">
        <v>199</v>
      </c>
    </row>
    <row r="14" spans="1:15" ht="12.75">
      <c r="A14" s="3" t="s">
        <v>197</v>
      </c>
      <c r="B14" s="25" t="s">
        <v>38</v>
      </c>
      <c r="C14" t="s">
        <v>17</v>
      </c>
      <c r="D14" s="10">
        <v>5</v>
      </c>
      <c r="E14" s="29">
        <f t="shared" si="0"/>
        <v>25</v>
      </c>
      <c r="G14" s="17">
        <f t="shared" si="1"/>
        <v>0</v>
      </c>
      <c r="I14" s="21">
        <f t="shared" si="2"/>
        <v>0</v>
      </c>
      <c r="K14" s="15">
        <f t="shared" si="3"/>
        <v>0</v>
      </c>
      <c r="M14" s="39">
        <f t="shared" si="4"/>
        <v>0</v>
      </c>
      <c r="N14" s="64">
        <v>0</v>
      </c>
      <c r="O14" s="43">
        <v>0</v>
      </c>
    </row>
    <row r="15" spans="1:15" ht="12.75">
      <c r="A15" s="3" t="s">
        <v>197</v>
      </c>
      <c r="B15" s="25" t="s">
        <v>27</v>
      </c>
      <c r="C15" t="s">
        <v>17</v>
      </c>
      <c r="D15" s="10">
        <v>6</v>
      </c>
      <c r="E15" s="29">
        <f t="shared" si="0"/>
        <v>30</v>
      </c>
      <c r="G15" s="17">
        <f t="shared" si="1"/>
        <v>0</v>
      </c>
      <c r="I15" s="21">
        <f t="shared" si="2"/>
        <v>0</v>
      </c>
      <c r="K15" s="15">
        <f t="shared" si="3"/>
        <v>0</v>
      </c>
      <c r="M15" s="39">
        <f t="shared" si="4"/>
        <v>0</v>
      </c>
      <c r="N15" s="64">
        <v>0</v>
      </c>
      <c r="O15" s="43">
        <v>0</v>
      </c>
    </row>
    <row r="16" spans="1:16" ht="12.75">
      <c r="A16" s="3" t="s">
        <v>197</v>
      </c>
      <c r="B16" s="25" t="s">
        <v>201</v>
      </c>
      <c r="C16" t="s">
        <v>35</v>
      </c>
      <c r="E16" s="29">
        <f t="shared" si="0"/>
        <v>0</v>
      </c>
      <c r="G16" s="17">
        <f t="shared" si="1"/>
        <v>0</v>
      </c>
      <c r="I16" s="21">
        <f t="shared" si="2"/>
        <v>0</v>
      </c>
      <c r="K16" s="15">
        <f t="shared" si="3"/>
        <v>0</v>
      </c>
      <c r="M16" s="39">
        <f t="shared" si="4"/>
        <v>0</v>
      </c>
      <c r="N16" s="64">
        <v>0</v>
      </c>
      <c r="O16" s="43">
        <v>15</v>
      </c>
      <c r="P16" s="44" t="s">
        <v>202</v>
      </c>
    </row>
    <row r="17" spans="1:16" ht="12.75">
      <c r="A17" s="3" t="s">
        <v>197</v>
      </c>
      <c r="B17" s="25" t="s">
        <v>203</v>
      </c>
      <c r="C17" t="s">
        <v>35</v>
      </c>
      <c r="E17" s="29">
        <f t="shared" si="0"/>
        <v>0</v>
      </c>
      <c r="G17" s="17">
        <f t="shared" si="1"/>
        <v>0</v>
      </c>
      <c r="I17" s="21">
        <f t="shared" si="2"/>
        <v>0</v>
      </c>
      <c r="K17" s="15">
        <f t="shared" si="3"/>
        <v>0</v>
      </c>
      <c r="M17" s="39">
        <f t="shared" si="4"/>
        <v>0</v>
      </c>
      <c r="N17" s="64">
        <v>0</v>
      </c>
      <c r="O17" s="43">
        <v>20</v>
      </c>
      <c r="P17" s="44" t="s">
        <v>204</v>
      </c>
    </row>
    <row r="18" spans="1:15" ht="12.75">
      <c r="A18" s="3" t="s">
        <v>205</v>
      </c>
      <c r="B18" s="25" t="s">
        <v>115</v>
      </c>
      <c r="C18" t="s">
        <v>17</v>
      </c>
      <c r="D18" s="10">
        <v>3</v>
      </c>
      <c r="E18" s="29">
        <f t="shared" si="0"/>
        <v>15</v>
      </c>
      <c r="G18" s="17">
        <f t="shared" si="1"/>
        <v>0</v>
      </c>
      <c r="I18" s="21">
        <f t="shared" si="2"/>
        <v>0</v>
      </c>
      <c r="K18" s="15">
        <f t="shared" si="3"/>
        <v>0</v>
      </c>
      <c r="M18" s="39">
        <f t="shared" si="4"/>
        <v>0</v>
      </c>
      <c r="N18" s="64">
        <v>0</v>
      </c>
      <c r="O18" s="43">
        <v>0</v>
      </c>
    </row>
    <row r="19" spans="1:15" ht="12.75">
      <c r="A19" s="3" t="s">
        <v>206</v>
      </c>
      <c r="B19" s="25" t="s">
        <v>207</v>
      </c>
      <c r="C19" t="s">
        <v>17</v>
      </c>
      <c r="D19" s="10">
        <v>100</v>
      </c>
      <c r="E19" s="29">
        <f t="shared" si="0"/>
        <v>500</v>
      </c>
      <c r="G19" s="17">
        <f t="shared" si="1"/>
        <v>0</v>
      </c>
      <c r="I19" s="21">
        <f t="shared" si="2"/>
        <v>0</v>
      </c>
      <c r="K19" s="15">
        <f t="shared" si="3"/>
        <v>0</v>
      </c>
      <c r="M19" s="39">
        <f t="shared" si="4"/>
        <v>0</v>
      </c>
      <c r="N19" s="64">
        <v>0</v>
      </c>
      <c r="O19" s="43">
        <v>0</v>
      </c>
    </row>
    <row r="20" spans="1:16" s="1" customFormat="1" ht="12.75">
      <c r="A20" s="3" t="s">
        <v>208</v>
      </c>
      <c r="B20" s="25" t="s">
        <v>209</v>
      </c>
      <c r="C20" t="s">
        <v>210</v>
      </c>
      <c r="D20" s="10"/>
      <c r="E20" s="29">
        <f t="shared" si="0"/>
        <v>0</v>
      </c>
      <c r="F20" s="50"/>
      <c r="G20" s="17">
        <f t="shared" si="1"/>
        <v>0</v>
      </c>
      <c r="H20" s="53"/>
      <c r="I20" s="21">
        <f t="shared" si="2"/>
        <v>0</v>
      </c>
      <c r="J20" s="13"/>
      <c r="K20" s="15">
        <f t="shared" si="3"/>
        <v>0</v>
      </c>
      <c r="L20" s="47"/>
      <c r="M20" s="39">
        <f t="shared" si="4"/>
        <v>0</v>
      </c>
      <c r="N20" s="64">
        <v>0</v>
      </c>
      <c r="O20" s="43">
        <v>15</v>
      </c>
      <c r="P20" s="44" t="s">
        <v>211</v>
      </c>
    </row>
    <row r="21" spans="1:16" ht="12.75">
      <c r="A21" s="3" t="s">
        <v>208</v>
      </c>
      <c r="B21" s="25" t="s">
        <v>212</v>
      </c>
      <c r="C21" t="s">
        <v>35</v>
      </c>
      <c r="E21" s="29">
        <f t="shared" si="0"/>
        <v>0</v>
      </c>
      <c r="G21" s="17">
        <f t="shared" si="1"/>
        <v>0</v>
      </c>
      <c r="I21" s="21">
        <f t="shared" si="2"/>
        <v>0</v>
      </c>
      <c r="K21" s="15">
        <f t="shared" si="3"/>
        <v>0</v>
      </c>
      <c r="M21" s="39">
        <f t="shared" si="4"/>
        <v>0</v>
      </c>
      <c r="N21" s="64">
        <v>0</v>
      </c>
      <c r="O21" s="43">
        <v>15</v>
      </c>
      <c r="P21" s="44" t="s">
        <v>213</v>
      </c>
    </row>
    <row r="22" spans="1:16" ht="12.75">
      <c r="A22" s="3" t="s">
        <v>208</v>
      </c>
      <c r="B22" s="25" t="s">
        <v>214</v>
      </c>
      <c r="C22" t="s">
        <v>35</v>
      </c>
      <c r="E22" s="29">
        <f t="shared" si="0"/>
        <v>0</v>
      </c>
      <c r="G22" s="17">
        <f t="shared" si="1"/>
        <v>0</v>
      </c>
      <c r="I22" s="21">
        <f t="shared" si="2"/>
        <v>0</v>
      </c>
      <c r="K22" s="15">
        <f t="shared" si="3"/>
        <v>0</v>
      </c>
      <c r="M22" s="39">
        <f t="shared" si="4"/>
        <v>0</v>
      </c>
      <c r="N22" s="64">
        <v>0</v>
      </c>
      <c r="O22" s="43">
        <v>15</v>
      </c>
      <c r="P22" s="44" t="s">
        <v>215</v>
      </c>
    </row>
    <row r="23" spans="1:16" ht="12.75">
      <c r="A23" s="3" t="s">
        <v>208</v>
      </c>
      <c r="B23" s="25" t="s">
        <v>216</v>
      </c>
      <c r="C23" t="s">
        <v>35</v>
      </c>
      <c r="E23" s="29">
        <f t="shared" si="0"/>
        <v>0</v>
      </c>
      <c r="G23" s="17">
        <f t="shared" si="1"/>
        <v>0</v>
      </c>
      <c r="I23" s="21">
        <f t="shared" si="2"/>
        <v>0</v>
      </c>
      <c r="K23" s="15">
        <f t="shared" si="3"/>
        <v>0</v>
      </c>
      <c r="M23" s="39">
        <f t="shared" si="4"/>
        <v>0</v>
      </c>
      <c r="N23" s="64">
        <v>0</v>
      </c>
      <c r="O23" s="43">
        <v>100</v>
      </c>
      <c r="P23" s="44" t="s">
        <v>217</v>
      </c>
    </row>
    <row r="24" spans="1:16" ht="12.75">
      <c r="A24" s="3" t="s">
        <v>208</v>
      </c>
      <c r="B24" s="25" t="s">
        <v>218</v>
      </c>
      <c r="C24" t="s">
        <v>35</v>
      </c>
      <c r="E24" s="29">
        <f t="shared" si="0"/>
        <v>0</v>
      </c>
      <c r="G24" s="17">
        <f t="shared" si="1"/>
        <v>0</v>
      </c>
      <c r="I24" s="21">
        <f t="shared" si="2"/>
        <v>0</v>
      </c>
      <c r="K24" s="15">
        <f t="shared" si="3"/>
        <v>0</v>
      </c>
      <c r="M24" s="39">
        <f t="shared" si="4"/>
        <v>0</v>
      </c>
      <c r="N24" s="64">
        <v>0</v>
      </c>
      <c r="O24" s="43">
        <v>15</v>
      </c>
      <c r="P24" s="44" t="s">
        <v>219</v>
      </c>
    </row>
    <row r="25" spans="1:15" ht="12.75">
      <c r="A25" s="3" t="s">
        <v>208</v>
      </c>
      <c r="B25" s="25" t="s">
        <v>110</v>
      </c>
      <c r="C25" t="s">
        <v>17</v>
      </c>
      <c r="D25" s="10">
        <v>6</v>
      </c>
      <c r="E25" s="29">
        <f t="shared" si="0"/>
        <v>30</v>
      </c>
      <c r="G25" s="17">
        <f t="shared" si="1"/>
        <v>0</v>
      </c>
      <c r="I25" s="21">
        <f t="shared" si="2"/>
        <v>0</v>
      </c>
      <c r="K25" s="15">
        <f t="shared" si="3"/>
        <v>0</v>
      </c>
      <c r="M25" s="39">
        <f t="shared" si="4"/>
        <v>0</v>
      </c>
      <c r="N25" s="64">
        <v>0</v>
      </c>
      <c r="O25" s="43">
        <v>0</v>
      </c>
    </row>
    <row r="26" spans="1:15" ht="12.75">
      <c r="A26" s="3" t="s">
        <v>208</v>
      </c>
      <c r="B26" s="25" t="s">
        <v>156</v>
      </c>
      <c r="C26" t="s">
        <v>17</v>
      </c>
      <c r="D26" s="10">
        <v>2</v>
      </c>
      <c r="E26" s="29">
        <f t="shared" si="0"/>
        <v>10</v>
      </c>
      <c r="G26" s="17">
        <f t="shared" si="1"/>
        <v>0</v>
      </c>
      <c r="I26" s="21">
        <f t="shared" si="2"/>
        <v>0</v>
      </c>
      <c r="K26" s="15">
        <f t="shared" si="3"/>
        <v>0</v>
      </c>
      <c r="M26" s="39">
        <f t="shared" si="4"/>
        <v>0</v>
      </c>
      <c r="N26" s="64">
        <v>0</v>
      </c>
      <c r="O26" s="43">
        <v>0</v>
      </c>
    </row>
    <row r="27" spans="1:16" s="1" customFormat="1" ht="12.75">
      <c r="A27" s="3" t="s">
        <v>220</v>
      </c>
      <c r="B27" s="25" t="s">
        <v>45</v>
      </c>
      <c r="C27" t="s">
        <v>35</v>
      </c>
      <c r="D27" s="10"/>
      <c r="E27" s="29">
        <f t="shared" si="0"/>
        <v>0</v>
      </c>
      <c r="F27" s="50"/>
      <c r="G27" s="17">
        <f t="shared" si="1"/>
        <v>0</v>
      </c>
      <c r="H27" s="53"/>
      <c r="I27" s="21">
        <f t="shared" si="2"/>
        <v>0</v>
      </c>
      <c r="J27" s="13"/>
      <c r="K27" s="15">
        <f t="shared" si="3"/>
        <v>0</v>
      </c>
      <c r="L27" s="47"/>
      <c r="M27" s="39">
        <f t="shared" si="4"/>
        <v>0</v>
      </c>
      <c r="N27" s="64">
        <v>0</v>
      </c>
      <c r="O27" s="43">
        <v>280</v>
      </c>
      <c r="P27" s="19" t="s">
        <v>221</v>
      </c>
    </row>
    <row r="28" spans="1:16" ht="12.75">
      <c r="A28" s="3" t="s">
        <v>220</v>
      </c>
      <c r="B28" s="25" t="s">
        <v>223</v>
      </c>
      <c r="C28" t="s">
        <v>39</v>
      </c>
      <c r="E28" s="29">
        <f t="shared" si="0"/>
        <v>0</v>
      </c>
      <c r="G28" s="17">
        <f t="shared" si="1"/>
        <v>0</v>
      </c>
      <c r="I28" s="21">
        <f t="shared" si="2"/>
        <v>0</v>
      </c>
      <c r="K28" s="15">
        <f t="shared" si="3"/>
        <v>0</v>
      </c>
      <c r="M28" s="39">
        <f t="shared" si="4"/>
        <v>0</v>
      </c>
      <c r="N28" s="64">
        <v>0</v>
      </c>
      <c r="O28" s="43">
        <v>15</v>
      </c>
      <c r="P28" s="44" t="s">
        <v>224</v>
      </c>
    </row>
    <row r="29" spans="1:16" ht="12.75">
      <c r="A29" s="3" t="s">
        <v>220</v>
      </c>
      <c r="B29" s="25" t="s">
        <v>38</v>
      </c>
      <c r="C29" t="s">
        <v>35</v>
      </c>
      <c r="E29" s="29">
        <f t="shared" si="0"/>
        <v>0</v>
      </c>
      <c r="G29" s="17">
        <f t="shared" si="1"/>
        <v>0</v>
      </c>
      <c r="I29" s="21">
        <f t="shared" si="2"/>
        <v>0</v>
      </c>
      <c r="K29" s="15">
        <f t="shared" si="3"/>
        <v>0</v>
      </c>
      <c r="M29" s="39">
        <f t="shared" si="4"/>
        <v>0</v>
      </c>
      <c r="N29" s="64">
        <v>100</v>
      </c>
      <c r="O29" s="43">
        <v>0</v>
      </c>
      <c r="P29" s="6"/>
    </row>
    <row r="30" spans="1:16" ht="12.75">
      <c r="A30" s="3" t="s">
        <v>220</v>
      </c>
      <c r="B30" s="25" t="s">
        <v>225</v>
      </c>
      <c r="C30" t="s">
        <v>35</v>
      </c>
      <c r="E30" s="29">
        <f t="shared" si="0"/>
        <v>0</v>
      </c>
      <c r="G30" s="17">
        <f t="shared" si="1"/>
        <v>0</v>
      </c>
      <c r="I30" s="21">
        <f t="shared" si="2"/>
        <v>0</v>
      </c>
      <c r="K30" s="15">
        <f t="shared" si="3"/>
        <v>0</v>
      </c>
      <c r="M30" s="39">
        <f t="shared" si="4"/>
        <v>0</v>
      </c>
      <c r="N30" s="64">
        <v>0</v>
      </c>
      <c r="O30" s="43">
        <v>15</v>
      </c>
      <c r="P30" s="44" t="s">
        <v>226</v>
      </c>
    </row>
    <row r="31" spans="1:16" ht="12.75">
      <c r="A31" s="3" t="s">
        <v>227</v>
      </c>
      <c r="B31" s="25" t="s">
        <v>45</v>
      </c>
      <c r="C31" t="s">
        <v>35</v>
      </c>
      <c r="E31" s="29">
        <f t="shared" si="0"/>
        <v>0</v>
      </c>
      <c r="G31" s="17">
        <f t="shared" si="1"/>
        <v>0</v>
      </c>
      <c r="I31" s="21">
        <f t="shared" si="2"/>
        <v>0</v>
      </c>
      <c r="K31" s="15">
        <f t="shared" si="3"/>
        <v>0</v>
      </c>
      <c r="M31" s="39">
        <f t="shared" si="4"/>
        <v>0</v>
      </c>
      <c r="N31" s="64">
        <v>0</v>
      </c>
      <c r="O31" s="43">
        <v>15</v>
      </c>
      <c r="P31" s="44" t="s">
        <v>228</v>
      </c>
    </row>
    <row r="32" spans="1:16" ht="12.75">
      <c r="A32" s="3" t="s">
        <v>229</v>
      </c>
      <c r="B32" s="25" t="s">
        <v>230</v>
      </c>
      <c r="C32" t="s">
        <v>35</v>
      </c>
      <c r="D32" s="10">
        <v>10</v>
      </c>
      <c r="E32" s="29">
        <f t="shared" si="0"/>
        <v>50</v>
      </c>
      <c r="G32" s="17">
        <f t="shared" si="1"/>
        <v>0</v>
      </c>
      <c r="I32" s="21">
        <f t="shared" si="2"/>
        <v>0</v>
      </c>
      <c r="K32" s="15">
        <f t="shared" si="3"/>
        <v>0</v>
      </c>
      <c r="M32" s="39">
        <f t="shared" si="4"/>
        <v>0</v>
      </c>
      <c r="N32" s="64">
        <v>0</v>
      </c>
      <c r="O32" s="43">
        <v>0</v>
      </c>
      <c r="P32" s="44" t="s">
        <v>231</v>
      </c>
    </row>
    <row r="33" spans="1:16" ht="12.75">
      <c r="A33" s="3" t="s">
        <v>233</v>
      </c>
      <c r="B33" s="25" t="s">
        <v>212</v>
      </c>
      <c r="C33" t="s">
        <v>35</v>
      </c>
      <c r="E33" s="29">
        <f t="shared" si="0"/>
        <v>0</v>
      </c>
      <c r="G33" s="17">
        <f t="shared" si="1"/>
        <v>0</v>
      </c>
      <c r="I33" s="21">
        <f t="shared" si="2"/>
        <v>0</v>
      </c>
      <c r="K33" s="15">
        <f t="shared" si="3"/>
        <v>0</v>
      </c>
      <c r="M33" s="39">
        <f t="shared" si="4"/>
        <v>0</v>
      </c>
      <c r="N33" s="64">
        <v>0</v>
      </c>
      <c r="O33" s="43">
        <v>15</v>
      </c>
      <c r="P33" s="44" t="s">
        <v>213</v>
      </c>
    </row>
    <row r="34" spans="1:16" ht="12.75">
      <c r="A34" s="3" t="s">
        <v>234</v>
      </c>
      <c r="B34" s="25" t="s">
        <v>184</v>
      </c>
      <c r="C34" t="s">
        <v>35</v>
      </c>
      <c r="E34" s="29">
        <f t="shared" si="0"/>
        <v>0</v>
      </c>
      <c r="G34" s="17">
        <f t="shared" si="1"/>
        <v>0</v>
      </c>
      <c r="I34" s="21">
        <f t="shared" si="2"/>
        <v>0</v>
      </c>
      <c r="K34" s="15">
        <f t="shared" si="3"/>
        <v>0</v>
      </c>
      <c r="M34" s="39">
        <f t="shared" si="4"/>
        <v>0</v>
      </c>
      <c r="N34" s="64">
        <v>0</v>
      </c>
      <c r="O34" s="43">
        <v>20</v>
      </c>
      <c r="P34" s="44" t="s">
        <v>235</v>
      </c>
    </row>
    <row r="35" spans="1:15" ht="12.75">
      <c r="A35" s="3" t="s">
        <v>237</v>
      </c>
      <c r="B35" s="25" t="s">
        <v>159</v>
      </c>
      <c r="C35" t="s">
        <v>17</v>
      </c>
      <c r="D35" s="10">
        <v>2</v>
      </c>
      <c r="E35" s="29">
        <f t="shared" si="0"/>
        <v>10</v>
      </c>
      <c r="G35" s="17">
        <f t="shared" si="1"/>
        <v>0</v>
      </c>
      <c r="I35" s="21">
        <f t="shared" si="2"/>
        <v>0</v>
      </c>
      <c r="K35" s="15">
        <f t="shared" si="3"/>
        <v>0</v>
      </c>
      <c r="M35" s="39">
        <f t="shared" si="4"/>
        <v>0</v>
      </c>
      <c r="N35" s="64">
        <v>0</v>
      </c>
      <c r="O35" s="43">
        <v>0</v>
      </c>
    </row>
    <row r="36" spans="5:16" ht="12.75">
      <c r="E36" s="29">
        <f t="shared" si="0"/>
        <v>0</v>
      </c>
      <c r="G36" s="17">
        <f t="shared" si="1"/>
        <v>0</v>
      </c>
      <c r="I36" s="21">
        <f t="shared" si="2"/>
        <v>0</v>
      </c>
      <c r="K36" s="15">
        <f t="shared" si="3"/>
        <v>0</v>
      </c>
      <c r="M36" s="39">
        <f t="shared" si="4"/>
        <v>0</v>
      </c>
      <c r="N36" s="64">
        <v>0</v>
      </c>
      <c r="O36" s="43">
        <v>0</v>
      </c>
      <c r="P36" s="6"/>
    </row>
    <row r="37" spans="5:15" ht="12.75">
      <c r="E37" s="29">
        <f t="shared" si="0"/>
        <v>0</v>
      </c>
      <c r="G37" s="17">
        <f t="shared" si="1"/>
        <v>0</v>
      </c>
      <c r="I37" s="21">
        <f t="shared" si="2"/>
        <v>0</v>
      </c>
      <c r="K37" s="15">
        <f t="shared" si="3"/>
        <v>0</v>
      </c>
      <c r="M37" s="39">
        <f t="shared" si="4"/>
        <v>0</v>
      </c>
      <c r="N37" s="64">
        <v>0</v>
      </c>
      <c r="O37" s="43">
        <v>0</v>
      </c>
    </row>
    <row r="38" spans="5:15" ht="12.75">
      <c r="E38" s="29">
        <f t="shared" si="0"/>
        <v>0</v>
      </c>
      <c r="G38" s="17">
        <f t="shared" si="1"/>
        <v>0</v>
      </c>
      <c r="I38" s="21">
        <f t="shared" si="2"/>
        <v>0</v>
      </c>
      <c r="K38" s="15">
        <f t="shared" si="3"/>
        <v>0</v>
      </c>
      <c r="M38" s="39">
        <f t="shared" si="4"/>
        <v>0</v>
      </c>
      <c r="N38" s="64">
        <v>0</v>
      </c>
      <c r="O38" s="43">
        <v>0</v>
      </c>
    </row>
    <row r="39" spans="5:15" ht="12.75">
      <c r="E39" s="29">
        <f t="shared" si="0"/>
        <v>0</v>
      </c>
      <c r="G39" s="17">
        <f t="shared" si="1"/>
        <v>0</v>
      </c>
      <c r="I39" s="21">
        <f t="shared" si="2"/>
        <v>0</v>
      </c>
      <c r="K39" s="15">
        <f t="shared" si="3"/>
        <v>0</v>
      </c>
      <c r="M39" s="39">
        <f t="shared" si="4"/>
        <v>0</v>
      </c>
      <c r="N39" s="64">
        <v>0</v>
      </c>
      <c r="O39" s="43">
        <v>0</v>
      </c>
    </row>
    <row r="40" spans="1:16" s="1" customFormat="1" ht="12.75">
      <c r="A40" s="3"/>
      <c r="B40"/>
      <c r="C40"/>
      <c r="D40" s="10"/>
      <c r="E40" s="29">
        <f t="shared" si="0"/>
        <v>0</v>
      </c>
      <c r="F40" s="50"/>
      <c r="G40" s="17">
        <f t="shared" si="1"/>
        <v>0</v>
      </c>
      <c r="H40" s="53"/>
      <c r="I40" s="21">
        <f t="shared" si="2"/>
        <v>0</v>
      </c>
      <c r="J40" s="13"/>
      <c r="K40" s="15">
        <f t="shared" si="3"/>
        <v>0</v>
      </c>
      <c r="L40" s="47"/>
      <c r="M40" s="39">
        <f t="shared" si="4"/>
        <v>0</v>
      </c>
      <c r="N40" s="64">
        <v>0</v>
      </c>
      <c r="O40" s="43">
        <v>0</v>
      </c>
      <c r="P40" s="6"/>
    </row>
    <row r="41" spans="5:14" ht="12.75">
      <c r="E41" s="29"/>
      <c r="G41" s="17"/>
      <c r="I41" s="21"/>
      <c r="K41" s="15"/>
      <c r="M41" s="39"/>
      <c r="N41" s="64"/>
    </row>
    <row r="42" spans="1:15" ht="12.75">
      <c r="A42" s="2"/>
      <c r="B42" s="1" t="s">
        <v>8</v>
      </c>
      <c r="C42" s="1"/>
      <c r="D42" s="11"/>
      <c r="E42" s="30">
        <f>SUM(E2:E41)</f>
        <v>724.95</v>
      </c>
      <c r="G42" s="16">
        <f>SUM(G5:G41)</f>
        <v>0</v>
      </c>
      <c r="H42" s="54"/>
      <c r="I42" s="20">
        <f>SUM(I5:I41)</f>
        <v>0</v>
      </c>
      <c r="J42" s="12"/>
      <c r="K42" s="14">
        <f>SUM(K5:K41)</f>
        <v>0</v>
      </c>
      <c r="L42" s="46"/>
      <c r="M42" s="40">
        <f>SUM(M5:M41)</f>
        <v>0</v>
      </c>
      <c r="N42" s="56">
        <f>SUM(N2:N41)</f>
        <v>311.95</v>
      </c>
      <c r="O42" s="42">
        <f>SUM(O2:O41)</f>
        <v>700</v>
      </c>
    </row>
    <row r="43" ht="12.75">
      <c r="M43" s="39"/>
    </row>
    <row r="44" spans="1:15" ht="12.75">
      <c r="A44" s="2"/>
      <c r="B44" s="1" t="s">
        <v>12</v>
      </c>
      <c r="C44" s="1"/>
      <c r="D44" s="11"/>
      <c r="E44" s="30">
        <f>SUM(E42:O42,)</f>
        <v>1736.9</v>
      </c>
      <c r="F44" s="49"/>
      <c r="G44" s="4"/>
      <c r="H44" s="54"/>
      <c r="I44" s="9"/>
      <c r="J44" s="12"/>
      <c r="K44" s="7"/>
      <c r="L44" s="46"/>
      <c r="M44" s="36"/>
      <c r="N44" s="56"/>
      <c r="O44" s="42"/>
    </row>
    <row r="46" ht="12.75">
      <c r="B46" t="s">
        <v>132</v>
      </c>
    </row>
    <row r="47" spans="2:15" ht="12.75">
      <c r="B47" t="s">
        <v>222</v>
      </c>
      <c r="O47" s="43">
        <v>-280</v>
      </c>
    </row>
    <row r="48" spans="2:15" ht="12.75">
      <c r="B48" t="s">
        <v>232</v>
      </c>
      <c r="O48" s="43">
        <v>-50</v>
      </c>
    </row>
    <row r="49" spans="2:15" ht="12.75">
      <c r="B49" t="s">
        <v>236</v>
      </c>
      <c r="O49" s="43">
        <v>-20</v>
      </c>
    </row>
    <row r="52" spans="1:15" ht="12.75">
      <c r="A52" s="2"/>
      <c r="B52" s="1" t="s">
        <v>151</v>
      </c>
      <c r="C52" s="1"/>
      <c r="D52" s="11"/>
      <c r="E52" s="30"/>
      <c r="F52" s="49"/>
      <c r="G52" s="4"/>
      <c r="H52" s="54"/>
      <c r="I52" s="9"/>
      <c r="J52" s="12"/>
      <c r="K52" s="7"/>
      <c r="L52" s="46"/>
      <c r="M52" s="36"/>
      <c r="N52" s="56"/>
      <c r="O52" s="42">
        <f>SUM(O42:O47:O48:O49:O51)</f>
        <v>350</v>
      </c>
    </row>
    <row r="53" spans="14:15" ht="12.75">
      <c r="N53" s="56"/>
      <c r="O53" s="42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0">
      <selection activeCell="A45" sqref="A45"/>
    </sheetView>
  </sheetViews>
  <sheetFormatPr defaultColWidth="11.421875" defaultRowHeight="12.75"/>
  <cols>
    <col min="1" max="1" width="7.140625" style="3" customWidth="1"/>
    <col min="2" max="2" width="15.00390625" style="0" customWidth="1"/>
    <col min="3" max="3" width="6.140625" style="0" customWidth="1"/>
    <col min="4" max="4" width="5.00390625" style="10" customWidth="1"/>
    <col min="5" max="5" width="10.7109375" style="31" customWidth="1"/>
    <col min="6" max="6" width="4.7109375" style="50" customWidth="1"/>
    <col min="7" max="7" width="8.7109375" style="5" customWidth="1"/>
    <col min="8" max="8" width="4.7109375" style="53" customWidth="1"/>
    <col min="9" max="9" width="11.7109375" style="18" customWidth="1"/>
    <col min="10" max="10" width="4.7109375" style="13" customWidth="1"/>
    <col min="11" max="11" width="9.28125" style="8" customWidth="1"/>
    <col min="12" max="12" width="4.421875" style="47" customWidth="1"/>
    <col min="13" max="13" width="10.57421875" style="23" customWidth="1"/>
    <col min="14" max="14" width="10.421875" style="58" customWidth="1"/>
    <col min="15" max="15" width="10.140625" style="43" customWidth="1"/>
    <col min="16" max="16" width="14.7109375" style="44" customWidth="1"/>
  </cols>
  <sheetData>
    <row r="1" spans="1:16" s="1" customFormat="1" ht="12.75">
      <c r="A1" s="2"/>
      <c r="B1" s="2"/>
      <c r="C1" s="2"/>
      <c r="D1" s="26"/>
      <c r="E1" s="27">
        <v>5</v>
      </c>
      <c r="F1" s="48"/>
      <c r="G1" s="35">
        <v>1</v>
      </c>
      <c r="H1" s="51"/>
      <c r="I1" s="32">
        <v>1</v>
      </c>
      <c r="J1" s="33"/>
      <c r="K1" s="34">
        <v>1</v>
      </c>
      <c r="L1" s="45"/>
      <c r="M1" s="37">
        <v>25</v>
      </c>
      <c r="N1" s="55"/>
      <c r="O1" s="41"/>
      <c r="P1" s="6"/>
    </row>
    <row r="2" spans="2:15" ht="12.75">
      <c r="B2" t="s">
        <v>91</v>
      </c>
      <c r="E2" s="31">
        <f>'Juli 2013'!E42</f>
        <v>724.95</v>
      </c>
      <c r="N2" s="58">
        <f>'Juli 2013'!N42</f>
        <v>311.95</v>
      </c>
      <c r="O2" s="43">
        <f>'Juli 2013'!O52</f>
        <v>350</v>
      </c>
    </row>
    <row r="3" spans="1:16" s="1" customFormat="1" ht="13.5" customHeight="1">
      <c r="A3" s="2" t="s">
        <v>9</v>
      </c>
      <c r="B3" s="1" t="s">
        <v>10</v>
      </c>
      <c r="C3" s="1" t="s">
        <v>11</v>
      </c>
      <c r="D3" s="11" t="s">
        <v>5</v>
      </c>
      <c r="E3" s="28" t="s">
        <v>0</v>
      </c>
      <c r="F3" s="49" t="s">
        <v>5</v>
      </c>
      <c r="G3" s="4" t="s">
        <v>1</v>
      </c>
      <c r="H3" s="52" t="s">
        <v>5</v>
      </c>
      <c r="I3" s="9" t="s">
        <v>2</v>
      </c>
      <c r="J3" s="22" t="s">
        <v>5</v>
      </c>
      <c r="K3" s="7" t="s">
        <v>3</v>
      </c>
      <c r="L3" s="46" t="s">
        <v>5</v>
      </c>
      <c r="M3" s="38" t="s">
        <v>80</v>
      </c>
      <c r="N3" s="56" t="s">
        <v>7</v>
      </c>
      <c r="O3" s="42" t="s">
        <v>6</v>
      </c>
      <c r="P3" s="6"/>
    </row>
    <row r="4" spans="1:16" s="1" customFormat="1" ht="13.5" customHeight="1">
      <c r="A4" s="2"/>
      <c r="D4" s="11"/>
      <c r="E4" s="28"/>
      <c r="F4" s="49"/>
      <c r="G4" s="4"/>
      <c r="H4" s="52"/>
      <c r="I4" s="9"/>
      <c r="J4" s="22"/>
      <c r="K4" s="7"/>
      <c r="L4" s="46"/>
      <c r="M4" s="38"/>
      <c r="N4" s="56"/>
      <c r="O4" s="42"/>
      <c r="P4" s="6"/>
    </row>
    <row r="5" spans="1:16" ht="12.75">
      <c r="A5" s="24"/>
      <c r="B5" s="25" t="s">
        <v>184</v>
      </c>
      <c r="C5" s="25"/>
      <c r="E5" s="29">
        <f aca="true" t="shared" si="0" ref="E5:E32">D5*Futter</f>
        <v>0</v>
      </c>
      <c r="G5" s="17">
        <f aca="true" t="shared" si="1" ref="G5:G32">F5*Impfung</f>
        <v>0</v>
      </c>
      <c r="I5" s="21">
        <f aca="true" t="shared" si="2" ref="I5:I32">H5*Entwurmung</f>
        <v>0</v>
      </c>
      <c r="K5" s="15">
        <f aca="true" t="shared" si="3" ref="K5:K32">J5*Parasiten</f>
        <v>0</v>
      </c>
      <c r="M5" s="39">
        <f aca="true" t="shared" si="4" ref="M5:M32">L5*KastrRüde</f>
        <v>0</v>
      </c>
      <c r="N5" s="57">
        <v>0</v>
      </c>
      <c r="O5" s="43">
        <v>15</v>
      </c>
      <c r="P5" s="44" t="s">
        <v>196</v>
      </c>
    </row>
    <row r="6" spans="1:16" ht="12.75">
      <c r="A6" s="24"/>
      <c r="B6" s="25" t="s">
        <v>225</v>
      </c>
      <c r="C6" s="25"/>
      <c r="E6" s="29">
        <f t="shared" si="0"/>
        <v>0</v>
      </c>
      <c r="G6" s="17">
        <f t="shared" si="1"/>
        <v>0</v>
      </c>
      <c r="I6" s="21">
        <f t="shared" si="2"/>
        <v>0</v>
      </c>
      <c r="K6" s="15">
        <f t="shared" si="3"/>
        <v>0</v>
      </c>
      <c r="M6" s="39">
        <f t="shared" si="4"/>
        <v>0</v>
      </c>
      <c r="N6" s="57">
        <v>0</v>
      </c>
      <c r="O6" s="43">
        <v>15</v>
      </c>
      <c r="P6" s="44" t="s">
        <v>246</v>
      </c>
    </row>
    <row r="7" spans="1:16" ht="12.75">
      <c r="A7" s="3" t="s">
        <v>238</v>
      </c>
      <c r="B7" s="25" t="s">
        <v>21</v>
      </c>
      <c r="C7" s="25" t="s">
        <v>210</v>
      </c>
      <c r="E7" s="29">
        <f t="shared" si="0"/>
        <v>0</v>
      </c>
      <c r="G7" s="17">
        <f t="shared" si="1"/>
        <v>0</v>
      </c>
      <c r="I7" s="21">
        <f t="shared" si="2"/>
        <v>0</v>
      </c>
      <c r="K7" s="15">
        <f t="shared" si="3"/>
        <v>0</v>
      </c>
      <c r="M7" s="39">
        <f t="shared" si="4"/>
        <v>0</v>
      </c>
      <c r="N7" s="57">
        <v>0</v>
      </c>
      <c r="O7" s="43">
        <v>15</v>
      </c>
      <c r="P7" s="44" t="s">
        <v>239</v>
      </c>
    </row>
    <row r="8" spans="1:16" ht="12.75">
      <c r="A8" s="3" t="s">
        <v>238</v>
      </c>
      <c r="B8" s="25" t="s">
        <v>240</v>
      </c>
      <c r="C8" s="25" t="s">
        <v>210</v>
      </c>
      <c r="E8" s="29">
        <f t="shared" si="0"/>
        <v>0</v>
      </c>
      <c r="G8" s="17">
        <f t="shared" si="1"/>
        <v>0</v>
      </c>
      <c r="I8" s="21">
        <f t="shared" si="2"/>
        <v>0</v>
      </c>
      <c r="K8" s="15">
        <f t="shared" si="3"/>
        <v>0</v>
      </c>
      <c r="M8" s="39">
        <f t="shared" si="4"/>
        <v>0</v>
      </c>
      <c r="N8" s="57">
        <v>0</v>
      </c>
      <c r="O8" s="43">
        <v>20</v>
      </c>
      <c r="P8" s="44" t="s">
        <v>241</v>
      </c>
    </row>
    <row r="9" spans="1:16" ht="12.75">
      <c r="A9" s="3" t="s">
        <v>238</v>
      </c>
      <c r="B9" s="25" t="s">
        <v>110</v>
      </c>
      <c r="C9" s="25" t="s">
        <v>210</v>
      </c>
      <c r="E9" s="29">
        <f t="shared" si="0"/>
        <v>0</v>
      </c>
      <c r="G9" s="17">
        <f t="shared" si="1"/>
        <v>0</v>
      </c>
      <c r="I9" s="21">
        <f t="shared" si="2"/>
        <v>0</v>
      </c>
      <c r="K9" s="15">
        <f t="shared" si="3"/>
        <v>0</v>
      </c>
      <c r="M9" s="39">
        <f t="shared" si="4"/>
        <v>0</v>
      </c>
      <c r="N9" s="57">
        <v>0</v>
      </c>
      <c r="O9" s="43">
        <v>20</v>
      </c>
      <c r="P9" s="44" t="s">
        <v>242</v>
      </c>
    </row>
    <row r="10" spans="1:16" ht="12.75">
      <c r="A10" s="3" t="s">
        <v>238</v>
      </c>
      <c r="B10" s="25" t="s">
        <v>168</v>
      </c>
      <c r="C10" s="25" t="s">
        <v>210</v>
      </c>
      <c r="E10" s="29">
        <f t="shared" si="0"/>
        <v>0</v>
      </c>
      <c r="G10" s="17">
        <f t="shared" si="1"/>
        <v>0</v>
      </c>
      <c r="I10" s="21">
        <f t="shared" si="2"/>
        <v>0</v>
      </c>
      <c r="K10" s="15">
        <f t="shared" si="3"/>
        <v>0</v>
      </c>
      <c r="M10" s="39">
        <f t="shared" si="4"/>
        <v>0</v>
      </c>
      <c r="N10" s="57">
        <v>0</v>
      </c>
      <c r="O10" s="43">
        <v>15</v>
      </c>
      <c r="P10" s="44" t="s">
        <v>243</v>
      </c>
    </row>
    <row r="11" spans="1:16" ht="12.75">
      <c r="A11" s="3" t="s">
        <v>238</v>
      </c>
      <c r="B11" s="25" t="s">
        <v>216</v>
      </c>
      <c r="C11" s="25" t="s">
        <v>39</v>
      </c>
      <c r="E11" s="29">
        <f t="shared" si="0"/>
        <v>0</v>
      </c>
      <c r="G11" s="17">
        <f t="shared" si="1"/>
        <v>0</v>
      </c>
      <c r="I11" s="21">
        <f t="shared" si="2"/>
        <v>0</v>
      </c>
      <c r="K11" s="15">
        <f t="shared" si="3"/>
        <v>0</v>
      </c>
      <c r="M11" s="39">
        <f t="shared" si="4"/>
        <v>0</v>
      </c>
      <c r="N11" s="57">
        <v>0</v>
      </c>
      <c r="O11" s="43">
        <v>90</v>
      </c>
      <c r="P11" s="44" t="s">
        <v>244</v>
      </c>
    </row>
    <row r="12" spans="1:15" ht="12.75">
      <c r="A12" s="3" t="s">
        <v>245</v>
      </c>
      <c r="B12" s="25" t="s">
        <v>38</v>
      </c>
      <c r="C12" s="25" t="s">
        <v>17</v>
      </c>
      <c r="D12" s="10">
        <v>6</v>
      </c>
      <c r="E12" s="29">
        <f t="shared" si="0"/>
        <v>30</v>
      </c>
      <c r="G12" s="17">
        <f t="shared" si="1"/>
        <v>0</v>
      </c>
      <c r="I12" s="21">
        <f t="shared" si="2"/>
        <v>0</v>
      </c>
      <c r="K12" s="15">
        <f t="shared" si="3"/>
        <v>0</v>
      </c>
      <c r="M12" s="39">
        <f t="shared" si="4"/>
        <v>0</v>
      </c>
      <c r="N12" s="57">
        <v>0</v>
      </c>
      <c r="O12" s="43">
        <v>0</v>
      </c>
    </row>
    <row r="13" spans="1:15" ht="12.75">
      <c r="A13" s="3" t="s">
        <v>245</v>
      </c>
      <c r="B13" s="25" t="s">
        <v>38</v>
      </c>
      <c r="C13" s="25" t="s">
        <v>39</v>
      </c>
      <c r="D13" s="10">
        <v>5</v>
      </c>
      <c r="E13" s="29">
        <f t="shared" si="0"/>
        <v>25</v>
      </c>
      <c r="G13" s="17">
        <f t="shared" si="1"/>
        <v>0</v>
      </c>
      <c r="I13" s="21">
        <f t="shared" si="2"/>
        <v>0</v>
      </c>
      <c r="K13" s="15">
        <f t="shared" si="3"/>
        <v>0</v>
      </c>
      <c r="M13" s="39">
        <f t="shared" si="4"/>
        <v>0</v>
      </c>
      <c r="N13" s="57">
        <v>0</v>
      </c>
      <c r="O13" s="43">
        <v>0</v>
      </c>
    </row>
    <row r="14" spans="1:16" ht="12.75">
      <c r="A14" s="3" t="s">
        <v>247</v>
      </c>
      <c r="B14" s="25" t="s">
        <v>282</v>
      </c>
      <c r="C14" s="25" t="s">
        <v>35</v>
      </c>
      <c r="E14" s="29">
        <f t="shared" si="0"/>
        <v>0</v>
      </c>
      <c r="G14" s="17">
        <f t="shared" si="1"/>
        <v>0</v>
      </c>
      <c r="I14" s="21">
        <f t="shared" si="2"/>
        <v>0</v>
      </c>
      <c r="K14" s="15">
        <f t="shared" si="3"/>
        <v>0</v>
      </c>
      <c r="M14" s="39">
        <f t="shared" si="4"/>
        <v>0</v>
      </c>
      <c r="N14" s="57">
        <v>0</v>
      </c>
      <c r="O14" s="43">
        <v>100</v>
      </c>
      <c r="P14" s="44" t="s">
        <v>246</v>
      </c>
    </row>
    <row r="15" spans="1:15" ht="12.75">
      <c r="A15" s="3" t="s">
        <v>247</v>
      </c>
      <c r="B15" s="25" t="s">
        <v>248</v>
      </c>
      <c r="C15" s="25" t="s">
        <v>39</v>
      </c>
      <c r="D15" s="10">
        <v>3</v>
      </c>
      <c r="E15" s="29">
        <f t="shared" si="0"/>
        <v>15</v>
      </c>
      <c r="G15" s="17">
        <f t="shared" si="1"/>
        <v>0</v>
      </c>
      <c r="I15" s="21">
        <f t="shared" si="2"/>
        <v>0</v>
      </c>
      <c r="K15" s="15">
        <f t="shared" si="3"/>
        <v>0</v>
      </c>
      <c r="M15" s="39">
        <f t="shared" si="4"/>
        <v>0</v>
      </c>
      <c r="N15" s="57">
        <v>0</v>
      </c>
      <c r="O15" s="43">
        <v>0</v>
      </c>
    </row>
    <row r="16" spans="1:16" ht="12.75">
      <c r="A16" s="3" t="s">
        <v>249</v>
      </c>
      <c r="B16" s="25" t="s">
        <v>38</v>
      </c>
      <c r="C16" s="25" t="s">
        <v>39</v>
      </c>
      <c r="E16" s="29">
        <f t="shared" si="0"/>
        <v>0</v>
      </c>
      <c r="G16" s="17">
        <f t="shared" si="1"/>
        <v>0</v>
      </c>
      <c r="I16" s="21">
        <f t="shared" si="2"/>
        <v>0</v>
      </c>
      <c r="K16" s="15">
        <f t="shared" si="3"/>
        <v>0</v>
      </c>
      <c r="M16" s="39">
        <f t="shared" si="4"/>
        <v>0</v>
      </c>
      <c r="N16" s="57">
        <v>0</v>
      </c>
      <c r="O16" s="43">
        <v>50</v>
      </c>
      <c r="P16" s="44" t="s">
        <v>250</v>
      </c>
    </row>
    <row r="17" spans="1:16" ht="12.75">
      <c r="A17" s="3" t="s">
        <v>249</v>
      </c>
      <c r="B17" s="25" t="s">
        <v>200</v>
      </c>
      <c r="C17" s="25" t="s">
        <v>35</v>
      </c>
      <c r="E17" s="29">
        <f t="shared" si="0"/>
        <v>0</v>
      </c>
      <c r="G17" s="17">
        <f t="shared" si="1"/>
        <v>0</v>
      </c>
      <c r="I17" s="21">
        <f>H16*Entwurmung</f>
        <v>0</v>
      </c>
      <c r="K17" s="15">
        <f t="shared" si="3"/>
        <v>0</v>
      </c>
      <c r="M17" s="39">
        <f t="shared" si="4"/>
        <v>0</v>
      </c>
      <c r="N17" s="57">
        <v>0</v>
      </c>
      <c r="O17" s="43">
        <v>15</v>
      </c>
      <c r="P17" s="44" t="s">
        <v>199</v>
      </c>
    </row>
    <row r="18" spans="1:16" ht="12.75">
      <c r="A18" s="3" t="s">
        <v>249</v>
      </c>
      <c r="B18" s="25" t="s">
        <v>271</v>
      </c>
      <c r="C18" s="25" t="s">
        <v>35</v>
      </c>
      <c r="E18" s="29">
        <f t="shared" si="0"/>
        <v>0</v>
      </c>
      <c r="G18" s="17">
        <f t="shared" si="1"/>
        <v>0</v>
      </c>
      <c r="I18" s="21">
        <f>H17*Entwurmung</f>
        <v>0</v>
      </c>
      <c r="K18" s="15">
        <f t="shared" si="3"/>
        <v>0</v>
      </c>
      <c r="M18" s="39">
        <f t="shared" si="4"/>
        <v>0</v>
      </c>
      <c r="N18" s="57">
        <v>0</v>
      </c>
      <c r="O18" s="43">
        <v>15</v>
      </c>
      <c r="P18" s="44" t="s">
        <v>272</v>
      </c>
    </row>
    <row r="19" spans="1:16" ht="12.75">
      <c r="A19" s="3" t="s">
        <v>251</v>
      </c>
      <c r="B19" s="25" t="s">
        <v>252</v>
      </c>
      <c r="C19" s="25" t="s">
        <v>35</v>
      </c>
      <c r="E19" s="29">
        <f t="shared" si="0"/>
        <v>0</v>
      </c>
      <c r="G19" s="17">
        <f t="shared" si="1"/>
        <v>0</v>
      </c>
      <c r="I19" s="21">
        <f t="shared" si="2"/>
        <v>0</v>
      </c>
      <c r="K19" s="15">
        <f t="shared" si="3"/>
        <v>0</v>
      </c>
      <c r="M19" s="39">
        <f t="shared" si="4"/>
        <v>0</v>
      </c>
      <c r="N19" s="57">
        <v>0</v>
      </c>
      <c r="O19" s="43">
        <v>30</v>
      </c>
      <c r="P19" s="44" t="s">
        <v>253</v>
      </c>
    </row>
    <row r="20" spans="1:16" s="1" customFormat="1" ht="12.75">
      <c r="A20" s="3" t="s">
        <v>251</v>
      </c>
      <c r="B20" s="25" t="s">
        <v>21</v>
      </c>
      <c r="C20" s="25" t="s">
        <v>17</v>
      </c>
      <c r="D20" s="10">
        <v>6</v>
      </c>
      <c r="E20" s="29">
        <f t="shared" si="0"/>
        <v>30</v>
      </c>
      <c r="F20" s="50"/>
      <c r="G20" s="17">
        <f t="shared" si="1"/>
        <v>0</v>
      </c>
      <c r="H20" s="53"/>
      <c r="I20" s="21">
        <f t="shared" si="2"/>
        <v>0</v>
      </c>
      <c r="J20" s="13"/>
      <c r="K20" s="15">
        <f t="shared" si="3"/>
        <v>0</v>
      </c>
      <c r="L20" s="47"/>
      <c r="M20" s="39">
        <f t="shared" si="4"/>
        <v>0</v>
      </c>
      <c r="N20" s="57">
        <v>0</v>
      </c>
      <c r="O20" s="43">
        <v>0</v>
      </c>
      <c r="P20" s="6"/>
    </row>
    <row r="21" spans="1:16" ht="12.75">
      <c r="A21" s="3" t="s">
        <v>254</v>
      </c>
      <c r="B21" s="25" t="s">
        <v>218</v>
      </c>
      <c r="C21" s="25" t="s">
        <v>35</v>
      </c>
      <c r="E21" s="29">
        <f t="shared" si="0"/>
        <v>0</v>
      </c>
      <c r="G21" s="17">
        <f t="shared" si="1"/>
        <v>0</v>
      </c>
      <c r="I21" s="21">
        <f t="shared" si="2"/>
        <v>0</v>
      </c>
      <c r="K21" s="15">
        <f t="shared" si="3"/>
        <v>0</v>
      </c>
      <c r="M21" s="39">
        <f t="shared" si="4"/>
        <v>0</v>
      </c>
      <c r="N21" s="57">
        <v>0</v>
      </c>
      <c r="O21" s="43">
        <v>15</v>
      </c>
      <c r="P21" s="44" t="s">
        <v>219</v>
      </c>
    </row>
    <row r="22" spans="1:16" s="1" customFormat="1" ht="12.75">
      <c r="A22" s="3" t="s">
        <v>255</v>
      </c>
      <c r="B22" s="25" t="s">
        <v>163</v>
      </c>
      <c r="C22" s="25" t="s">
        <v>35</v>
      </c>
      <c r="D22" s="10"/>
      <c r="E22" s="29">
        <f t="shared" si="0"/>
        <v>0</v>
      </c>
      <c r="F22" s="50"/>
      <c r="G22" s="17">
        <f t="shared" si="1"/>
        <v>0</v>
      </c>
      <c r="H22" s="53"/>
      <c r="I22" s="21">
        <f t="shared" si="2"/>
        <v>0</v>
      </c>
      <c r="J22" s="13"/>
      <c r="K22" s="15">
        <f t="shared" si="3"/>
        <v>0</v>
      </c>
      <c r="L22" s="47"/>
      <c r="M22" s="39">
        <f t="shared" si="4"/>
        <v>0</v>
      </c>
      <c r="N22" s="57">
        <v>50</v>
      </c>
      <c r="O22" s="43">
        <v>0</v>
      </c>
      <c r="P22" s="6"/>
    </row>
    <row r="23" spans="1:15" ht="12.75">
      <c r="A23" s="3" t="s">
        <v>255</v>
      </c>
      <c r="B23" s="25" t="s">
        <v>163</v>
      </c>
      <c r="C23" s="25" t="s">
        <v>35</v>
      </c>
      <c r="D23" s="10">
        <v>6</v>
      </c>
      <c r="E23" s="29">
        <f t="shared" si="0"/>
        <v>30</v>
      </c>
      <c r="G23" s="17">
        <f t="shared" si="1"/>
        <v>0</v>
      </c>
      <c r="I23" s="21">
        <f t="shared" si="2"/>
        <v>0</v>
      </c>
      <c r="K23" s="15">
        <f t="shared" si="3"/>
        <v>0</v>
      </c>
      <c r="M23" s="39">
        <f t="shared" si="4"/>
        <v>0</v>
      </c>
      <c r="N23" s="57">
        <v>0</v>
      </c>
      <c r="O23" s="43">
        <v>0</v>
      </c>
    </row>
    <row r="24" spans="1:15" ht="12.75">
      <c r="A24" s="3" t="s">
        <v>256</v>
      </c>
      <c r="B24" s="25" t="s">
        <v>115</v>
      </c>
      <c r="C24" s="25" t="s">
        <v>17</v>
      </c>
      <c r="D24" s="10">
        <v>3</v>
      </c>
      <c r="E24" s="29">
        <f t="shared" si="0"/>
        <v>15</v>
      </c>
      <c r="G24" s="17">
        <f t="shared" si="1"/>
        <v>0</v>
      </c>
      <c r="I24" s="21">
        <f t="shared" si="2"/>
        <v>0</v>
      </c>
      <c r="K24" s="15">
        <f t="shared" si="3"/>
        <v>0</v>
      </c>
      <c r="M24" s="39">
        <f t="shared" si="4"/>
        <v>0</v>
      </c>
      <c r="N24" s="57">
        <v>0</v>
      </c>
      <c r="O24" s="43">
        <v>0</v>
      </c>
    </row>
    <row r="25" spans="1:16" ht="12.75">
      <c r="A25" s="3" t="s">
        <v>257</v>
      </c>
      <c r="B25" s="25" t="s">
        <v>209</v>
      </c>
      <c r="C25" s="25" t="s">
        <v>210</v>
      </c>
      <c r="E25" s="29">
        <f t="shared" si="0"/>
        <v>0</v>
      </c>
      <c r="G25" s="17">
        <f t="shared" si="1"/>
        <v>0</v>
      </c>
      <c r="I25" s="21">
        <f t="shared" si="2"/>
        <v>0</v>
      </c>
      <c r="K25" s="15">
        <f t="shared" si="3"/>
        <v>0</v>
      </c>
      <c r="M25" s="39">
        <f t="shared" si="4"/>
        <v>0</v>
      </c>
      <c r="N25" s="57">
        <v>0</v>
      </c>
      <c r="O25" s="43">
        <v>15</v>
      </c>
      <c r="P25" s="44" t="s">
        <v>211</v>
      </c>
    </row>
    <row r="26" spans="1:16" ht="12.75">
      <c r="A26" s="3" t="s">
        <v>257</v>
      </c>
      <c r="B26" s="25" t="s">
        <v>258</v>
      </c>
      <c r="C26" s="25" t="s">
        <v>39</v>
      </c>
      <c r="E26" s="29">
        <f t="shared" si="0"/>
        <v>0</v>
      </c>
      <c r="G26" s="17">
        <f t="shared" si="1"/>
        <v>0</v>
      </c>
      <c r="I26" s="21">
        <f t="shared" si="2"/>
        <v>0</v>
      </c>
      <c r="K26" s="15">
        <f t="shared" si="3"/>
        <v>0</v>
      </c>
      <c r="M26" s="39">
        <f t="shared" si="4"/>
        <v>0</v>
      </c>
      <c r="N26" s="57">
        <v>0</v>
      </c>
      <c r="O26" s="43">
        <v>15</v>
      </c>
      <c r="P26" s="44" t="s">
        <v>224</v>
      </c>
    </row>
    <row r="27" spans="1:16" ht="12.75">
      <c r="A27" s="3" t="s">
        <v>259</v>
      </c>
      <c r="B27" s="25" t="s">
        <v>45</v>
      </c>
      <c r="C27" s="25" t="s">
        <v>39</v>
      </c>
      <c r="E27" s="29">
        <f t="shared" si="0"/>
        <v>0</v>
      </c>
      <c r="G27" s="17">
        <f t="shared" si="1"/>
        <v>0</v>
      </c>
      <c r="I27" s="21">
        <f t="shared" si="2"/>
        <v>0</v>
      </c>
      <c r="K27" s="15">
        <f t="shared" si="3"/>
        <v>0</v>
      </c>
      <c r="M27" s="39">
        <f t="shared" si="4"/>
        <v>0</v>
      </c>
      <c r="N27" s="57">
        <v>0</v>
      </c>
      <c r="O27" s="43">
        <v>15</v>
      </c>
      <c r="P27" s="44" t="s">
        <v>228</v>
      </c>
    </row>
    <row r="28" spans="1:16" ht="12.75">
      <c r="A28" s="3" t="s">
        <v>260</v>
      </c>
      <c r="B28" s="25" t="s">
        <v>48</v>
      </c>
      <c r="C28" s="25" t="s">
        <v>35</v>
      </c>
      <c r="E28" s="29">
        <f t="shared" si="0"/>
        <v>0</v>
      </c>
      <c r="G28" s="17">
        <f t="shared" si="1"/>
        <v>0</v>
      </c>
      <c r="I28" s="21">
        <f t="shared" si="2"/>
        <v>0</v>
      </c>
      <c r="K28" s="15">
        <f t="shared" si="3"/>
        <v>0</v>
      </c>
      <c r="M28" s="39">
        <f t="shared" si="4"/>
        <v>0</v>
      </c>
      <c r="N28" s="57">
        <v>0</v>
      </c>
      <c r="O28" s="43">
        <v>50</v>
      </c>
      <c r="P28" s="44" t="s">
        <v>261</v>
      </c>
    </row>
    <row r="29" spans="1:16" s="25" customFormat="1" ht="12.75">
      <c r="A29" s="24" t="s">
        <v>263</v>
      </c>
      <c r="B29" s="25" t="s">
        <v>212</v>
      </c>
      <c r="C29" s="25" t="s">
        <v>39</v>
      </c>
      <c r="D29" s="65"/>
      <c r="E29" s="98">
        <f t="shared" si="0"/>
        <v>0</v>
      </c>
      <c r="F29" s="99"/>
      <c r="G29" s="100">
        <f t="shared" si="1"/>
        <v>0</v>
      </c>
      <c r="H29" s="53"/>
      <c r="I29" s="21">
        <f t="shared" si="2"/>
        <v>0</v>
      </c>
      <c r="J29" s="101"/>
      <c r="K29" s="102">
        <f t="shared" si="3"/>
        <v>0</v>
      </c>
      <c r="L29" s="103"/>
      <c r="M29" s="104">
        <f t="shared" si="4"/>
        <v>0</v>
      </c>
      <c r="N29" s="64">
        <v>0</v>
      </c>
      <c r="O29" s="105">
        <v>15</v>
      </c>
      <c r="P29" s="19" t="s">
        <v>213</v>
      </c>
    </row>
    <row r="30" spans="5:15" ht="12.75">
      <c r="E30" s="29">
        <f t="shared" si="0"/>
        <v>0</v>
      </c>
      <c r="G30" s="17">
        <f t="shared" si="1"/>
        <v>0</v>
      </c>
      <c r="I30" s="21">
        <f t="shared" si="2"/>
        <v>0</v>
      </c>
      <c r="K30" s="15">
        <f t="shared" si="3"/>
        <v>0</v>
      </c>
      <c r="M30" s="39">
        <f t="shared" si="4"/>
        <v>0</v>
      </c>
      <c r="N30" s="57">
        <v>0</v>
      </c>
      <c r="O30" s="43">
        <v>0</v>
      </c>
    </row>
    <row r="31" spans="5:15" ht="12.75">
      <c r="E31" s="29">
        <f t="shared" si="0"/>
        <v>0</v>
      </c>
      <c r="G31" s="17">
        <f t="shared" si="1"/>
        <v>0</v>
      </c>
      <c r="I31" s="21">
        <f t="shared" si="2"/>
        <v>0</v>
      </c>
      <c r="K31" s="15">
        <f t="shared" si="3"/>
        <v>0</v>
      </c>
      <c r="M31" s="39">
        <f t="shared" si="4"/>
        <v>0</v>
      </c>
      <c r="N31" s="57">
        <v>0</v>
      </c>
      <c r="O31" s="43">
        <v>0</v>
      </c>
    </row>
    <row r="32" spans="5:15" ht="12.75">
      <c r="E32" s="29">
        <f t="shared" si="0"/>
        <v>0</v>
      </c>
      <c r="G32" s="17">
        <f t="shared" si="1"/>
        <v>0</v>
      </c>
      <c r="I32" s="21">
        <f t="shared" si="2"/>
        <v>0</v>
      </c>
      <c r="K32" s="15">
        <f t="shared" si="3"/>
        <v>0</v>
      </c>
      <c r="M32" s="39">
        <f t="shared" si="4"/>
        <v>0</v>
      </c>
      <c r="N32" s="57">
        <v>0</v>
      </c>
      <c r="O32" s="43">
        <v>0</v>
      </c>
    </row>
    <row r="33" spans="5:14" ht="12.75">
      <c r="E33" s="29"/>
      <c r="G33" s="17"/>
      <c r="I33" s="21"/>
      <c r="K33" s="15"/>
      <c r="M33" s="39"/>
      <c r="N33" s="57"/>
    </row>
    <row r="34" spans="1:15" ht="12.75">
      <c r="A34" s="2"/>
      <c r="B34" s="1" t="s">
        <v>8</v>
      </c>
      <c r="C34" s="1"/>
      <c r="D34" s="11"/>
      <c r="E34" s="30">
        <f>SUM(E2:E33)</f>
        <v>869.95</v>
      </c>
      <c r="G34" s="16">
        <f>SUM(G5:G33)</f>
        <v>0</v>
      </c>
      <c r="H34" s="54"/>
      <c r="I34" s="20">
        <f>SUM(I5:I33)</f>
        <v>0</v>
      </c>
      <c r="J34" s="12"/>
      <c r="K34" s="14">
        <f>SUM(K5:K33)</f>
        <v>0</v>
      </c>
      <c r="L34" s="46"/>
      <c r="M34" s="40">
        <f>SUM(M5:M33)</f>
        <v>0</v>
      </c>
      <c r="N34" s="56">
        <f>SUM(N2:N33)</f>
        <v>361.95</v>
      </c>
      <c r="O34" s="42">
        <f>SUM(O2:O33)</f>
        <v>875</v>
      </c>
    </row>
    <row r="35" ht="12.75">
      <c r="M35" s="39"/>
    </row>
    <row r="36" spans="1:15" ht="12.75">
      <c r="A36" s="2"/>
      <c r="B36" s="1" t="s">
        <v>12</v>
      </c>
      <c r="C36" s="1"/>
      <c r="D36" s="11"/>
      <c r="E36" s="30">
        <f>SUM(E34:O34,)</f>
        <v>2106.9</v>
      </c>
      <c r="F36" s="49"/>
      <c r="G36" s="4"/>
      <c r="H36" s="54"/>
      <c r="I36" s="9"/>
      <c r="J36" s="12"/>
      <c r="K36" s="7"/>
      <c r="L36" s="46"/>
      <c r="M36" s="36"/>
      <c r="N36" s="56"/>
      <c r="O36" s="42"/>
    </row>
    <row r="39" ht="12.75">
      <c r="B39" t="s">
        <v>132</v>
      </c>
    </row>
    <row r="40" spans="1:16" s="86" customFormat="1" ht="12.75">
      <c r="A40" s="85" t="s">
        <v>260</v>
      </c>
      <c r="B40" s="86" t="s">
        <v>262</v>
      </c>
      <c r="D40" s="87"/>
      <c r="E40" s="83"/>
      <c r="F40" s="88"/>
      <c r="G40" s="89"/>
      <c r="H40" s="90"/>
      <c r="I40" s="91"/>
      <c r="J40" s="92"/>
      <c r="K40" s="93"/>
      <c r="L40" s="94"/>
      <c r="M40" s="95"/>
      <c r="N40" s="96"/>
      <c r="O40" s="97">
        <v>-50</v>
      </c>
      <c r="P40" s="97"/>
    </row>
    <row r="41" spans="1:16" s="86" customFormat="1" ht="12.75">
      <c r="A41" s="85"/>
      <c r="B41" s="86" t="s">
        <v>267</v>
      </c>
      <c r="D41" s="87"/>
      <c r="E41" s="83">
        <v>-564.14</v>
      </c>
      <c r="F41" s="88"/>
      <c r="G41" s="89"/>
      <c r="H41" s="90"/>
      <c r="I41" s="91"/>
      <c r="J41" s="92"/>
      <c r="K41" s="93"/>
      <c r="L41" s="94"/>
      <c r="M41" s="95"/>
      <c r="N41" s="96"/>
      <c r="O41" s="97"/>
      <c r="P41" s="97"/>
    </row>
    <row r="42" spans="1:16" s="67" customFormat="1" ht="12.75">
      <c r="A42" s="85"/>
      <c r="B42" s="86" t="s">
        <v>268</v>
      </c>
      <c r="C42" s="86"/>
      <c r="D42" s="87"/>
      <c r="E42" s="83"/>
      <c r="F42" s="88"/>
      <c r="G42" s="89"/>
      <c r="H42" s="90"/>
      <c r="I42" s="91"/>
      <c r="J42" s="92"/>
      <c r="K42" s="93"/>
      <c r="L42" s="94"/>
      <c r="M42" s="95"/>
      <c r="N42" s="96"/>
      <c r="O42" s="97">
        <v>-579.67</v>
      </c>
      <c r="P42" s="79"/>
    </row>
    <row r="43" ht="12.75">
      <c r="A43" s="2"/>
    </row>
    <row r="44" ht="12.75">
      <c r="P44" s="6"/>
    </row>
    <row r="45" spans="2:15" ht="12.75">
      <c r="B45" s="1" t="s">
        <v>90</v>
      </c>
      <c r="C45" s="1"/>
      <c r="D45" s="11"/>
      <c r="E45" s="30">
        <f>E34+E41+E42</f>
        <v>305.81000000000006</v>
      </c>
      <c r="F45" s="49"/>
      <c r="G45" s="4"/>
      <c r="H45" s="54"/>
      <c r="I45" s="9"/>
      <c r="J45" s="12"/>
      <c r="K45" s="7"/>
      <c r="L45" s="46"/>
      <c r="M45" s="36"/>
      <c r="N45" s="56"/>
      <c r="O45" s="42">
        <f>SUM(O34:O44)</f>
        <v>245.33000000000004</v>
      </c>
    </row>
    <row r="46" spans="14:15" ht="12.75">
      <c r="N46" s="56"/>
      <c r="O46" s="42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25" sqref="A25"/>
    </sheetView>
  </sheetViews>
  <sheetFormatPr defaultColWidth="11.421875" defaultRowHeight="12.75"/>
  <cols>
    <col min="1" max="1" width="7.28125" style="61" customWidth="1"/>
    <col min="2" max="2" width="14.7109375" style="0" customWidth="1"/>
    <col min="3" max="3" width="5.57421875" style="0" customWidth="1"/>
    <col min="4" max="4" width="5.00390625" style="10" customWidth="1"/>
    <col min="5" max="5" width="11.140625" style="31" bestFit="1" customWidth="1"/>
    <col min="6" max="6" width="4.7109375" style="50" customWidth="1"/>
    <col min="7" max="7" width="8.7109375" style="5" customWidth="1"/>
    <col min="8" max="8" width="4.7109375" style="53" customWidth="1"/>
    <col min="9" max="9" width="11.7109375" style="18" customWidth="1"/>
    <col min="10" max="10" width="4.7109375" style="13" customWidth="1"/>
    <col min="11" max="11" width="9.28125" style="8" customWidth="1"/>
    <col min="12" max="12" width="4.421875" style="47" customWidth="1"/>
    <col min="13" max="13" width="10.57421875" style="23" customWidth="1"/>
    <col min="14" max="14" width="10.421875" style="58" customWidth="1"/>
    <col min="15" max="15" width="10.140625" style="43" customWidth="1"/>
    <col min="16" max="16" width="12.57421875" style="44" customWidth="1"/>
  </cols>
  <sheetData>
    <row r="1" spans="1:16" s="1" customFormat="1" ht="12.75">
      <c r="A1" s="59"/>
      <c r="B1" s="2"/>
      <c r="C1" s="2"/>
      <c r="D1" s="26"/>
      <c r="E1" s="27">
        <v>5</v>
      </c>
      <c r="F1" s="48"/>
      <c r="G1" s="35">
        <v>1</v>
      </c>
      <c r="H1" s="51"/>
      <c r="I1" s="32">
        <v>1</v>
      </c>
      <c r="J1" s="33"/>
      <c r="K1" s="34">
        <v>1</v>
      </c>
      <c r="L1" s="45"/>
      <c r="M1" s="37">
        <v>25</v>
      </c>
      <c r="N1" s="55"/>
      <c r="O1" s="41"/>
      <c r="P1" s="6"/>
    </row>
    <row r="2" spans="1:16" s="86" customFormat="1" ht="12.75">
      <c r="A2" s="106"/>
      <c r="B2" s="86" t="s">
        <v>91</v>
      </c>
      <c r="D2" s="87"/>
      <c r="E2" s="83">
        <f>'August 2013'!E45</f>
        <v>305.81000000000006</v>
      </c>
      <c r="F2" s="88"/>
      <c r="G2" s="89"/>
      <c r="H2" s="90"/>
      <c r="I2" s="91"/>
      <c r="J2" s="92"/>
      <c r="K2" s="93"/>
      <c r="L2" s="94"/>
      <c r="M2" s="95"/>
      <c r="N2" s="96">
        <f>'August 2013'!N34</f>
        <v>361.95</v>
      </c>
      <c r="O2" s="97">
        <f>'August 2013'!O45</f>
        <v>245.33000000000004</v>
      </c>
      <c r="P2" s="97"/>
    </row>
    <row r="3" spans="1:16" s="1" customFormat="1" ht="13.5" customHeight="1">
      <c r="A3" s="59" t="s">
        <v>9</v>
      </c>
      <c r="B3" s="1" t="s">
        <v>10</v>
      </c>
      <c r="C3" s="1" t="s">
        <v>11</v>
      </c>
      <c r="D3" s="11" t="s">
        <v>5</v>
      </c>
      <c r="E3" s="28" t="s">
        <v>0</v>
      </c>
      <c r="F3" s="49" t="s">
        <v>5</v>
      </c>
      <c r="G3" s="4" t="s">
        <v>1</v>
      </c>
      <c r="H3" s="52" t="s">
        <v>5</v>
      </c>
      <c r="I3" s="9" t="s">
        <v>2</v>
      </c>
      <c r="J3" s="22" t="s">
        <v>5</v>
      </c>
      <c r="K3" s="7" t="s">
        <v>3</v>
      </c>
      <c r="L3" s="46" t="s">
        <v>5</v>
      </c>
      <c r="M3" s="38" t="s">
        <v>4</v>
      </c>
      <c r="N3" s="56" t="s">
        <v>7</v>
      </c>
      <c r="O3" s="42" t="s">
        <v>6</v>
      </c>
      <c r="P3" s="6"/>
    </row>
    <row r="4" spans="1:16" s="1" customFormat="1" ht="13.5" customHeight="1">
      <c r="A4" s="59"/>
      <c r="D4" s="11"/>
      <c r="E4" s="28"/>
      <c r="F4" s="49"/>
      <c r="G4" s="4"/>
      <c r="H4" s="52"/>
      <c r="I4" s="9"/>
      <c r="J4" s="22"/>
      <c r="K4" s="7"/>
      <c r="L4" s="46"/>
      <c r="M4" s="38"/>
      <c r="N4" s="56"/>
      <c r="O4" s="42"/>
      <c r="P4" s="6"/>
    </row>
    <row r="5" spans="1:16" s="25" customFormat="1" ht="13.5" customHeight="1">
      <c r="A5" s="60"/>
      <c r="B5" s="25" t="s">
        <v>282</v>
      </c>
      <c r="C5" s="25" t="s">
        <v>35</v>
      </c>
      <c r="D5" s="65"/>
      <c r="E5" s="29">
        <f aca="true" t="shared" si="0" ref="E5:E21">D5*Futter</f>
        <v>0</v>
      </c>
      <c r="F5" s="99"/>
      <c r="G5" s="17">
        <f>F6*Impfung</f>
        <v>0</v>
      </c>
      <c r="H5" s="107"/>
      <c r="I5" s="21">
        <f aca="true" t="shared" si="1" ref="I5:I21">H5*Entwurmung</f>
        <v>0</v>
      </c>
      <c r="J5" s="108"/>
      <c r="K5" s="15">
        <f aca="true" t="shared" si="2" ref="K5:K21">J5*Parasiten</f>
        <v>0</v>
      </c>
      <c r="L5" s="103"/>
      <c r="M5" s="39">
        <f aca="true" t="shared" si="3" ref="M5:M21">L5*KastrRüde</f>
        <v>0</v>
      </c>
      <c r="N5" s="57">
        <v>0</v>
      </c>
      <c r="O5" s="105">
        <v>135</v>
      </c>
      <c r="P5" s="19" t="s">
        <v>246</v>
      </c>
    </row>
    <row r="6" spans="1:16" ht="12.75">
      <c r="A6" s="60"/>
      <c r="B6" s="25" t="s">
        <v>184</v>
      </c>
      <c r="C6" s="25" t="s">
        <v>35</v>
      </c>
      <c r="E6" s="29">
        <f t="shared" si="0"/>
        <v>0</v>
      </c>
      <c r="G6" s="17">
        <f>F7*Impfung</f>
        <v>0</v>
      </c>
      <c r="I6" s="21">
        <f t="shared" si="1"/>
        <v>0</v>
      </c>
      <c r="K6" s="15">
        <f t="shared" si="2"/>
        <v>0</v>
      </c>
      <c r="M6" s="39">
        <f t="shared" si="3"/>
        <v>0</v>
      </c>
      <c r="N6" s="57">
        <v>0</v>
      </c>
      <c r="O6" s="43">
        <v>15</v>
      </c>
      <c r="P6" s="44" t="s">
        <v>196</v>
      </c>
    </row>
    <row r="7" spans="1:16" ht="12.75">
      <c r="A7" s="60" t="s">
        <v>264</v>
      </c>
      <c r="B7" s="25" t="s">
        <v>265</v>
      </c>
      <c r="C7" s="25" t="s">
        <v>210</v>
      </c>
      <c r="E7" s="29">
        <f t="shared" si="0"/>
        <v>0</v>
      </c>
      <c r="G7" s="17">
        <f aca="true" t="shared" si="4" ref="G7:G21">F7*Impfung</f>
        <v>0</v>
      </c>
      <c r="I7" s="21">
        <f t="shared" si="1"/>
        <v>0</v>
      </c>
      <c r="K7" s="15">
        <f t="shared" si="2"/>
        <v>0</v>
      </c>
      <c r="M7" s="39">
        <f t="shared" si="3"/>
        <v>0</v>
      </c>
      <c r="N7" s="57">
        <v>0</v>
      </c>
      <c r="O7" s="43">
        <v>20</v>
      </c>
      <c r="P7" s="44" t="s">
        <v>242</v>
      </c>
    </row>
    <row r="8" spans="1:16" ht="12.75">
      <c r="A8" s="60" t="s">
        <v>264</v>
      </c>
      <c r="B8" s="25" t="s">
        <v>266</v>
      </c>
      <c r="C8" s="25" t="s">
        <v>210</v>
      </c>
      <c r="E8" s="29">
        <f>D8*Futter</f>
        <v>0</v>
      </c>
      <c r="G8" s="17">
        <f>F8*Impfung</f>
        <v>0</v>
      </c>
      <c r="I8" s="21">
        <f>H8*Entwurmung</f>
        <v>0</v>
      </c>
      <c r="K8" s="15">
        <f>J8*Parasiten</f>
        <v>0</v>
      </c>
      <c r="M8" s="39">
        <f>L8*KastrRüde</f>
        <v>0</v>
      </c>
      <c r="N8" s="57">
        <v>0</v>
      </c>
      <c r="O8" s="43">
        <v>20</v>
      </c>
      <c r="P8" s="44" t="s">
        <v>241</v>
      </c>
    </row>
    <row r="9" spans="1:16" ht="12.75">
      <c r="A9" s="60" t="s">
        <v>264</v>
      </c>
      <c r="B9" s="25" t="s">
        <v>21</v>
      </c>
      <c r="C9" s="25" t="s">
        <v>210</v>
      </c>
      <c r="E9" s="29">
        <f t="shared" si="0"/>
        <v>0</v>
      </c>
      <c r="G9" s="17">
        <f t="shared" si="4"/>
        <v>0</v>
      </c>
      <c r="I9" s="21">
        <f t="shared" si="1"/>
        <v>0</v>
      </c>
      <c r="K9" s="15">
        <f t="shared" si="2"/>
        <v>0</v>
      </c>
      <c r="M9" s="39">
        <f t="shared" si="3"/>
        <v>0</v>
      </c>
      <c r="N9" s="57">
        <v>0</v>
      </c>
      <c r="O9" s="43">
        <v>15</v>
      </c>
      <c r="P9" s="44" t="s">
        <v>239</v>
      </c>
    </row>
    <row r="10" spans="1:16" ht="12.75">
      <c r="A10" s="60" t="s">
        <v>264</v>
      </c>
      <c r="B10" s="25" t="s">
        <v>269</v>
      </c>
      <c r="C10" s="25" t="s">
        <v>39</v>
      </c>
      <c r="E10" s="29">
        <f t="shared" si="0"/>
        <v>0</v>
      </c>
      <c r="G10" s="17">
        <f t="shared" si="4"/>
        <v>0</v>
      </c>
      <c r="I10" s="21">
        <f t="shared" si="1"/>
        <v>0</v>
      </c>
      <c r="K10" s="15">
        <f t="shared" si="2"/>
        <v>0</v>
      </c>
      <c r="M10" s="39">
        <f t="shared" si="3"/>
        <v>0</v>
      </c>
      <c r="N10" s="57">
        <v>0</v>
      </c>
      <c r="O10" s="43">
        <v>90</v>
      </c>
      <c r="P10" s="44" t="s">
        <v>244</v>
      </c>
    </row>
    <row r="11" spans="1:16" ht="12.75">
      <c r="A11" s="60" t="s">
        <v>264</v>
      </c>
      <c r="B11" s="25" t="s">
        <v>270</v>
      </c>
      <c r="C11" s="25" t="s">
        <v>39</v>
      </c>
      <c r="E11" s="29">
        <f t="shared" si="0"/>
        <v>0</v>
      </c>
      <c r="G11" s="17">
        <f t="shared" si="4"/>
        <v>0</v>
      </c>
      <c r="I11" s="21">
        <f t="shared" si="1"/>
        <v>0</v>
      </c>
      <c r="K11" s="15">
        <f t="shared" si="2"/>
        <v>0</v>
      </c>
      <c r="M11" s="39">
        <f t="shared" si="3"/>
        <v>0</v>
      </c>
      <c r="N11" s="57">
        <v>0</v>
      </c>
      <c r="O11" s="43">
        <v>15</v>
      </c>
      <c r="P11" s="44" t="s">
        <v>219</v>
      </c>
    </row>
    <row r="12" spans="1:15" ht="12.75">
      <c r="A12" s="60" t="s">
        <v>273</v>
      </c>
      <c r="B12" s="25" t="s">
        <v>274</v>
      </c>
      <c r="C12" s="25" t="s">
        <v>39</v>
      </c>
      <c r="D12" s="10">
        <v>3</v>
      </c>
      <c r="E12" s="29">
        <f t="shared" si="0"/>
        <v>15</v>
      </c>
      <c r="G12" s="17">
        <f t="shared" si="4"/>
        <v>0</v>
      </c>
      <c r="I12" s="21">
        <f t="shared" si="1"/>
        <v>0</v>
      </c>
      <c r="K12" s="15">
        <f t="shared" si="2"/>
        <v>0</v>
      </c>
      <c r="M12" s="39">
        <f t="shared" si="3"/>
        <v>0</v>
      </c>
      <c r="N12" s="57">
        <v>0</v>
      </c>
      <c r="O12" s="43">
        <v>0</v>
      </c>
    </row>
    <row r="13" spans="1:16" ht="12.75">
      <c r="A13" s="60" t="s">
        <v>275</v>
      </c>
      <c r="B13" s="25" t="s">
        <v>276</v>
      </c>
      <c r="C13" s="25" t="s">
        <v>35</v>
      </c>
      <c r="E13" s="29">
        <f t="shared" si="0"/>
        <v>0</v>
      </c>
      <c r="G13" s="17">
        <f t="shared" si="4"/>
        <v>0</v>
      </c>
      <c r="I13" s="21">
        <f t="shared" si="1"/>
        <v>0</v>
      </c>
      <c r="K13" s="15">
        <f t="shared" si="2"/>
        <v>0</v>
      </c>
      <c r="M13" s="39">
        <f t="shared" si="3"/>
        <v>0</v>
      </c>
      <c r="N13" s="57">
        <v>0</v>
      </c>
      <c r="O13" s="43">
        <v>30</v>
      </c>
      <c r="P13" s="44" t="s">
        <v>253</v>
      </c>
    </row>
    <row r="14" spans="1:16" ht="12.75">
      <c r="A14" s="60" t="s">
        <v>277</v>
      </c>
      <c r="B14" s="25" t="s">
        <v>278</v>
      </c>
      <c r="C14" s="25" t="s">
        <v>39</v>
      </c>
      <c r="E14" s="29">
        <f t="shared" si="0"/>
        <v>0</v>
      </c>
      <c r="G14" s="17">
        <f t="shared" si="4"/>
        <v>0</v>
      </c>
      <c r="I14" s="21">
        <f t="shared" si="1"/>
        <v>0</v>
      </c>
      <c r="K14" s="15">
        <f t="shared" si="2"/>
        <v>0</v>
      </c>
      <c r="M14" s="39">
        <f t="shared" si="3"/>
        <v>0</v>
      </c>
      <c r="N14" s="57">
        <v>0</v>
      </c>
      <c r="O14" s="43">
        <v>50</v>
      </c>
      <c r="P14" s="44" t="s">
        <v>279</v>
      </c>
    </row>
    <row r="15" spans="1:16" ht="12.75">
      <c r="A15" s="60" t="s">
        <v>280</v>
      </c>
      <c r="B15" s="25" t="s">
        <v>281</v>
      </c>
      <c r="C15" s="25" t="s">
        <v>35</v>
      </c>
      <c r="E15" s="29">
        <f t="shared" si="0"/>
        <v>0</v>
      </c>
      <c r="G15" s="17">
        <f t="shared" si="4"/>
        <v>0</v>
      </c>
      <c r="I15" s="21">
        <f t="shared" si="1"/>
        <v>0</v>
      </c>
      <c r="K15" s="15">
        <f t="shared" si="2"/>
        <v>0</v>
      </c>
      <c r="M15" s="39">
        <f t="shared" si="3"/>
        <v>0</v>
      </c>
      <c r="N15" s="57">
        <v>0</v>
      </c>
      <c r="O15" s="43">
        <v>15</v>
      </c>
      <c r="P15" s="44" t="s">
        <v>199</v>
      </c>
    </row>
    <row r="16" spans="1:16" ht="12.75">
      <c r="A16" s="60" t="s">
        <v>283</v>
      </c>
      <c r="B16" s="25" t="s">
        <v>284</v>
      </c>
      <c r="C16" s="25" t="s">
        <v>210</v>
      </c>
      <c r="E16" s="29">
        <f t="shared" si="0"/>
        <v>0</v>
      </c>
      <c r="G16" s="17">
        <f t="shared" si="4"/>
        <v>0</v>
      </c>
      <c r="I16" s="21">
        <f t="shared" si="1"/>
        <v>0</v>
      </c>
      <c r="K16" s="15">
        <f t="shared" si="2"/>
        <v>0</v>
      </c>
      <c r="M16" s="39">
        <f t="shared" si="3"/>
        <v>0</v>
      </c>
      <c r="N16" s="57">
        <v>0</v>
      </c>
      <c r="O16" s="43">
        <v>15</v>
      </c>
      <c r="P16" s="44" t="s">
        <v>285</v>
      </c>
    </row>
    <row r="17" spans="1:16" ht="12.75">
      <c r="A17" s="60" t="s">
        <v>286</v>
      </c>
      <c r="B17" s="25" t="s">
        <v>287</v>
      </c>
      <c r="C17" s="25" t="s">
        <v>39</v>
      </c>
      <c r="E17" s="29">
        <f t="shared" si="0"/>
        <v>0</v>
      </c>
      <c r="G17" s="17">
        <f t="shared" si="4"/>
        <v>0</v>
      </c>
      <c r="I17" s="21">
        <f t="shared" si="1"/>
        <v>0</v>
      </c>
      <c r="K17" s="15">
        <f t="shared" si="2"/>
        <v>0</v>
      </c>
      <c r="M17" s="39">
        <f t="shared" si="3"/>
        <v>0</v>
      </c>
      <c r="N17" s="57">
        <v>0</v>
      </c>
      <c r="O17" s="43">
        <v>15</v>
      </c>
      <c r="P17" s="44" t="s">
        <v>228</v>
      </c>
    </row>
    <row r="18" spans="1:16" ht="12.75">
      <c r="A18" s="60" t="s">
        <v>286</v>
      </c>
      <c r="B18" s="25" t="s">
        <v>288</v>
      </c>
      <c r="C18" s="25" t="s">
        <v>39</v>
      </c>
      <c r="E18" s="29">
        <f t="shared" si="0"/>
        <v>0</v>
      </c>
      <c r="G18" s="17">
        <f t="shared" si="4"/>
        <v>0</v>
      </c>
      <c r="I18" s="21">
        <f t="shared" si="1"/>
        <v>0</v>
      </c>
      <c r="K18" s="15">
        <f t="shared" si="2"/>
        <v>0</v>
      </c>
      <c r="M18" s="39">
        <f t="shared" si="3"/>
        <v>0</v>
      </c>
      <c r="N18" s="57">
        <v>0</v>
      </c>
      <c r="O18" s="43">
        <v>15</v>
      </c>
      <c r="P18" s="44" t="s">
        <v>224</v>
      </c>
    </row>
    <row r="19" spans="1:16" ht="12.75">
      <c r="A19" s="60" t="s">
        <v>289</v>
      </c>
      <c r="B19" s="25" t="s">
        <v>290</v>
      </c>
      <c r="C19" s="25" t="s">
        <v>35</v>
      </c>
      <c r="E19" s="29">
        <f t="shared" si="0"/>
        <v>0</v>
      </c>
      <c r="G19" s="17">
        <f t="shared" si="4"/>
        <v>0</v>
      </c>
      <c r="I19" s="21">
        <f t="shared" si="1"/>
        <v>0</v>
      </c>
      <c r="K19" s="15">
        <f t="shared" si="2"/>
        <v>0</v>
      </c>
      <c r="M19" s="39">
        <f t="shared" si="3"/>
        <v>0</v>
      </c>
      <c r="N19" s="57">
        <v>0</v>
      </c>
      <c r="O19" s="43">
        <v>15</v>
      </c>
      <c r="P19" s="44" t="s">
        <v>213</v>
      </c>
    </row>
    <row r="20" spans="1:15" ht="12.75">
      <c r="A20" s="60"/>
      <c r="B20" s="25"/>
      <c r="C20" s="25"/>
      <c r="E20" s="29">
        <f t="shared" si="0"/>
        <v>0</v>
      </c>
      <c r="G20" s="17">
        <f t="shared" si="4"/>
        <v>0</v>
      </c>
      <c r="I20" s="21">
        <f t="shared" si="1"/>
        <v>0</v>
      </c>
      <c r="K20" s="15">
        <f t="shared" si="2"/>
        <v>0</v>
      </c>
      <c r="M20" s="39">
        <f t="shared" si="3"/>
        <v>0</v>
      </c>
      <c r="N20" s="57">
        <v>0</v>
      </c>
      <c r="O20" s="43">
        <v>0</v>
      </c>
    </row>
    <row r="21" spans="1:16" s="1" customFormat="1" ht="12.75">
      <c r="A21" s="60"/>
      <c r="B21" s="25"/>
      <c r="C21" s="25"/>
      <c r="D21" s="10"/>
      <c r="E21" s="29">
        <f t="shared" si="0"/>
        <v>0</v>
      </c>
      <c r="F21" s="50"/>
      <c r="G21" s="17">
        <f t="shared" si="4"/>
        <v>0</v>
      </c>
      <c r="H21" s="53"/>
      <c r="I21" s="21">
        <f t="shared" si="1"/>
        <v>0</v>
      </c>
      <c r="J21" s="13"/>
      <c r="K21" s="15">
        <f t="shared" si="2"/>
        <v>0</v>
      </c>
      <c r="L21" s="47"/>
      <c r="M21" s="39">
        <f t="shared" si="3"/>
        <v>0</v>
      </c>
      <c r="N21" s="57">
        <v>0</v>
      </c>
      <c r="O21" s="43">
        <v>0</v>
      </c>
      <c r="P21" s="44"/>
    </row>
    <row r="22" spans="5:14" ht="12.75">
      <c r="E22" s="29"/>
      <c r="G22" s="17"/>
      <c r="I22" s="21"/>
      <c r="K22" s="15"/>
      <c r="M22" s="39"/>
      <c r="N22" s="57"/>
    </row>
    <row r="23" spans="2:15" ht="12.75">
      <c r="B23" s="1" t="s">
        <v>13</v>
      </c>
      <c r="C23" s="1"/>
      <c r="D23" s="11"/>
      <c r="E23" s="30">
        <f>SUM(E2:E22)</f>
        <v>320.81000000000006</v>
      </c>
      <c r="G23" s="16">
        <f>SUM(G5:G22)</f>
        <v>0</v>
      </c>
      <c r="H23" s="54"/>
      <c r="I23" s="20">
        <f>SUM(I6:I22)</f>
        <v>0</v>
      </c>
      <c r="J23" s="12"/>
      <c r="K23" s="14">
        <f>SUM(K6:K22)</f>
        <v>0</v>
      </c>
      <c r="L23" s="46"/>
      <c r="M23" s="40">
        <f>SUM(M6:M22)</f>
        <v>0</v>
      </c>
      <c r="N23" s="56">
        <f>SUM(N6:N22)</f>
        <v>0</v>
      </c>
      <c r="O23" s="42">
        <f>SUM(O2:O22)</f>
        <v>710.33</v>
      </c>
    </row>
    <row r="24" spans="1:13" ht="12.75">
      <c r="A24" s="59"/>
      <c r="M24" s="39"/>
    </row>
    <row r="25" spans="2:15" ht="12.75">
      <c r="B25" s="1" t="s">
        <v>12</v>
      </c>
      <c r="C25" s="1"/>
      <c r="D25" s="11"/>
      <c r="E25" s="30">
        <f>SUM(E23:O23,)</f>
        <v>1031.14</v>
      </c>
      <c r="F25" s="49"/>
      <c r="G25" s="4"/>
      <c r="H25" s="54"/>
      <c r="I25" s="9"/>
      <c r="J25" s="12"/>
      <c r="K25" s="7"/>
      <c r="L25" s="46"/>
      <c r="M25" s="36"/>
      <c r="N25" s="56"/>
      <c r="O25" s="42"/>
    </row>
    <row r="26" ht="12.75">
      <c r="A26" s="59"/>
    </row>
    <row r="32" spans="14:15" ht="12.75">
      <c r="N32" s="56"/>
      <c r="O32" s="42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</dc:creator>
  <cp:keywords/>
  <dc:description/>
  <cp:lastModifiedBy>Christine</cp:lastModifiedBy>
  <cp:lastPrinted>2012-06-02T08:12:30Z</cp:lastPrinted>
  <dcterms:created xsi:type="dcterms:W3CDTF">2012-05-12T16:51:21Z</dcterms:created>
  <dcterms:modified xsi:type="dcterms:W3CDTF">2013-11-20T19:06:51Z</dcterms:modified>
  <cp:category/>
  <cp:version/>
  <cp:contentType/>
  <cp:contentStatus/>
</cp:coreProperties>
</file>